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5"/>
  </bookViews>
  <sheets>
    <sheet name="2013" sheetId="3" r:id="rId1"/>
    <sheet name="2014" sheetId="4" r:id="rId2"/>
    <sheet name="2015" sheetId="5" r:id="rId3"/>
    <sheet name="2016" sheetId="6" r:id="rId4"/>
    <sheet name="2017" sheetId="7" r:id="rId5"/>
    <sheet name="2018" sheetId="12" r:id="rId6"/>
    <sheet name="выручка" sheetId="9" r:id="rId7"/>
    <sheet name="по" sheetId="10" r:id="rId8"/>
    <sheet name="Лист1" sheetId="11" r:id="rId9"/>
  </sheets>
  <calcPr calcId="145621"/>
</workbook>
</file>

<file path=xl/calcChain.xml><?xml version="1.0" encoding="utf-8"?>
<calcChain xmlns="http://schemas.openxmlformats.org/spreadsheetml/2006/main">
  <c r="BH29" i="12" l="1"/>
  <c r="BH30" i="12"/>
  <c r="BH22" i="12"/>
  <c r="BH29" i="7"/>
  <c r="BH21" i="5"/>
  <c r="BV15" i="12"/>
  <c r="BV15" i="7"/>
  <c r="BV15" i="6"/>
  <c r="BH15" i="6"/>
  <c r="BV14" i="5"/>
  <c r="BV14" i="4"/>
  <c r="BH14" i="4"/>
  <c r="BV16" i="3"/>
  <c r="BH16" i="3"/>
  <c r="BV31" i="12" l="1"/>
  <c r="BH31" i="12"/>
  <c r="BH23" i="12"/>
  <c r="BV23" i="12"/>
  <c r="BV16" i="12" s="1"/>
  <c r="BV17" i="12"/>
  <c r="BH17" i="12"/>
  <c r="BH16" i="12" l="1"/>
  <c r="BH15" i="12" s="1"/>
  <c r="BV31" i="7" l="1"/>
  <c r="BV23" i="7"/>
  <c r="BV17" i="7"/>
  <c r="BV16" i="7" l="1"/>
  <c r="Z21" i="10" l="1"/>
  <c r="BH31" i="7" l="1"/>
  <c r="BH30" i="7"/>
  <c r="BH23" i="7"/>
  <c r="BH22" i="7"/>
  <c r="BH17" i="7"/>
  <c r="BH16" i="7" s="1"/>
  <c r="BH15" i="7" s="1"/>
  <c r="BV31" i="6"/>
  <c r="BH31" i="6"/>
  <c r="BV30" i="6"/>
  <c r="BH30" i="6"/>
  <c r="BH28" i="6"/>
  <c r="BV23" i="6"/>
  <c r="BH23" i="6"/>
  <c r="BH22" i="6"/>
  <c r="BV17" i="6"/>
  <c r="BH17" i="6"/>
  <c r="BV16" i="6"/>
  <c r="BH16" i="6"/>
  <c r="BV30" i="5"/>
  <c r="BH30" i="5"/>
  <c r="BH29" i="5"/>
  <c r="BV22" i="5"/>
  <c r="BH22" i="5"/>
  <c r="BV21" i="5"/>
  <c r="BV16" i="5"/>
  <c r="BH16" i="5"/>
  <c r="BV15" i="5"/>
  <c r="BV30" i="4"/>
  <c r="BH30" i="4"/>
  <c r="BV22" i="4"/>
  <c r="BH22" i="4"/>
  <c r="BV21" i="4"/>
  <c r="BH21" i="4"/>
  <c r="BV16" i="4"/>
  <c r="BH16" i="4"/>
  <c r="BV15" i="4"/>
  <c r="BH15" i="4"/>
  <c r="BV32" i="3"/>
  <c r="BH32" i="3"/>
  <c r="BV24" i="3"/>
  <c r="BH24" i="3"/>
  <c r="BV23" i="3"/>
  <c r="BH23" i="3"/>
  <c r="BV18" i="3"/>
  <c r="BH18" i="3"/>
  <c r="BV17" i="3"/>
  <c r="BH17" i="3"/>
  <c r="BH15" i="5" l="1"/>
  <c r="BH14" i="5" s="1"/>
  <c r="C32" i="10"/>
  <c r="D25" i="10" l="1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C25" i="10"/>
  <c r="Z17" i="10" l="1"/>
  <c r="Z12" i="10"/>
  <c r="Z10" i="10"/>
  <c r="Z9" i="10"/>
  <c r="Z8" i="10"/>
  <c r="Z7" i="10"/>
  <c r="Z6" i="10"/>
  <c r="AD17" i="10"/>
  <c r="AD12" i="10"/>
  <c r="AD10" i="10"/>
  <c r="AD9" i="10"/>
  <c r="AD8" i="10"/>
  <c r="AD7" i="10"/>
  <c r="AB21" i="10"/>
  <c r="AB20" i="10"/>
  <c r="AB19" i="10"/>
  <c r="AB18" i="10"/>
  <c r="AA17" i="10"/>
  <c r="AB16" i="10"/>
  <c r="AB10" i="10" s="1"/>
  <c r="AB15" i="10"/>
  <c r="AB14" i="10"/>
  <c r="AB13" i="10"/>
  <c r="AA12" i="10"/>
  <c r="AA10" i="10"/>
  <c r="AB9" i="10"/>
  <c r="AA9" i="10"/>
  <c r="AB8" i="10"/>
  <c r="AA8" i="10"/>
  <c r="AA7" i="10"/>
  <c r="X21" i="10"/>
  <c r="X20" i="10"/>
  <c r="X19" i="10"/>
  <c r="X18" i="10"/>
  <c r="W17" i="10"/>
  <c r="V17" i="10"/>
  <c r="X16" i="10"/>
  <c r="X10" i="10" s="1"/>
  <c r="X15" i="10"/>
  <c r="X14" i="10"/>
  <c r="X8" i="10" s="1"/>
  <c r="X13" i="10"/>
  <c r="W12" i="10"/>
  <c r="V12" i="10"/>
  <c r="W10" i="10"/>
  <c r="V10" i="10"/>
  <c r="W9" i="10"/>
  <c r="V9" i="10"/>
  <c r="W8" i="10"/>
  <c r="V8" i="10"/>
  <c r="W7" i="10"/>
  <c r="V7" i="10"/>
  <c r="V6" i="10" s="1"/>
  <c r="T21" i="10"/>
  <c r="T20" i="10"/>
  <c r="T19" i="10"/>
  <c r="T18" i="10"/>
  <c r="S17" i="10"/>
  <c r="R17" i="10"/>
  <c r="T16" i="10"/>
  <c r="T10" i="10" s="1"/>
  <c r="T15" i="10"/>
  <c r="T14" i="10"/>
  <c r="T8" i="10" s="1"/>
  <c r="T13" i="10"/>
  <c r="S12" i="10"/>
  <c r="R12" i="10"/>
  <c r="S10" i="10"/>
  <c r="R10" i="10"/>
  <c r="S9" i="10"/>
  <c r="R9" i="10"/>
  <c r="S8" i="10"/>
  <c r="R8" i="10"/>
  <c r="S7" i="10"/>
  <c r="R7" i="10"/>
  <c r="R6" i="10" s="1"/>
  <c r="P21" i="10"/>
  <c r="P20" i="10"/>
  <c r="P19" i="10"/>
  <c r="P18" i="10"/>
  <c r="O17" i="10"/>
  <c r="N17" i="10"/>
  <c r="P16" i="10"/>
  <c r="P10" i="10" s="1"/>
  <c r="P15" i="10"/>
  <c r="P14" i="10"/>
  <c r="P8" i="10" s="1"/>
  <c r="P13" i="10"/>
  <c r="O12" i="10"/>
  <c r="N12" i="10"/>
  <c r="O10" i="10"/>
  <c r="N10" i="10"/>
  <c r="O9" i="10"/>
  <c r="N9" i="10"/>
  <c r="O8" i="10"/>
  <c r="N8" i="10"/>
  <c r="P7" i="10"/>
  <c r="O7" i="10"/>
  <c r="N7" i="10"/>
  <c r="L21" i="10"/>
  <c r="L20" i="10"/>
  <c r="L19" i="10"/>
  <c r="L18" i="10"/>
  <c r="K17" i="10"/>
  <c r="J17" i="10"/>
  <c r="L16" i="10"/>
  <c r="L15" i="10"/>
  <c r="L14" i="10"/>
  <c r="L13" i="10"/>
  <c r="K12" i="10"/>
  <c r="J12" i="10"/>
  <c r="L10" i="10"/>
  <c r="K10" i="10"/>
  <c r="J10" i="10"/>
  <c r="L9" i="10"/>
  <c r="K9" i="10"/>
  <c r="J9" i="10"/>
  <c r="L8" i="10"/>
  <c r="K8" i="10"/>
  <c r="J8" i="10"/>
  <c r="L7" i="10"/>
  <c r="K7" i="10"/>
  <c r="J7" i="10"/>
  <c r="H21" i="10"/>
  <c r="H20" i="10"/>
  <c r="H19" i="10"/>
  <c r="H18" i="10"/>
  <c r="G17" i="10"/>
  <c r="F17" i="10"/>
  <c r="H16" i="10"/>
  <c r="H10" i="10" s="1"/>
  <c r="H15" i="10"/>
  <c r="H14" i="10"/>
  <c r="H8" i="10" s="1"/>
  <c r="H13" i="10"/>
  <c r="G12" i="10"/>
  <c r="F12" i="10"/>
  <c r="G10" i="10"/>
  <c r="G34" i="10" s="1"/>
  <c r="F10" i="10"/>
  <c r="G9" i="10"/>
  <c r="G33" i="10" s="1"/>
  <c r="F9" i="10"/>
  <c r="G8" i="10"/>
  <c r="G32" i="10" s="1"/>
  <c r="F8" i="10"/>
  <c r="G7" i="10"/>
  <c r="G31" i="10" s="1"/>
  <c r="F7" i="10"/>
  <c r="C12" i="10"/>
  <c r="B12" i="10"/>
  <c r="C17" i="10"/>
  <c r="B17" i="10"/>
  <c r="D21" i="10"/>
  <c r="D20" i="10"/>
  <c r="D19" i="10"/>
  <c r="D18" i="10"/>
  <c r="D14" i="10"/>
  <c r="D15" i="10"/>
  <c r="D16" i="10"/>
  <c r="D10" i="10" s="1"/>
  <c r="D13" i="10"/>
  <c r="D7" i="10" s="1"/>
  <c r="C7" i="10"/>
  <c r="C31" i="10" s="1"/>
  <c r="C8" i="10"/>
  <c r="C9" i="10"/>
  <c r="C33" i="10" s="1"/>
  <c r="D9" i="10"/>
  <c r="C10" i="10"/>
  <c r="C34" i="10" s="1"/>
  <c r="B8" i="10"/>
  <c r="B9" i="10"/>
  <c r="B10" i="10"/>
  <c r="B7" i="10"/>
  <c r="S6" i="10" l="1"/>
  <c r="AB12" i="10"/>
  <c r="G6" i="10"/>
  <c r="C6" i="10"/>
  <c r="AA6" i="10"/>
  <c r="W6" i="10"/>
  <c r="O6" i="10"/>
  <c r="L6" i="10"/>
  <c r="K6" i="10"/>
  <c r="B6" i="10"/>
  <c r="D12" i="10"/>
  <c r="D17" i="10"/>
  <c r="H17" i="10"/>
  <c r="F6" i="10"/>
  <c r="H12" i="10"/>
  <c r="H9" i="10"/>
  <c r="H7" i="10"/>
  <c r="J6" i="10"/>
  <c r="L17" i="10"/>
  <c r="P12" i="10"/>
  <c r="P9" i="10"/>
  <c r="P6" i="10" s="1"/>
  <c r="N6" i="10"/>
  <c r="T12" i="10"/>
  <c r="T9" i="10"/>
  <c r="T7" i="10"/>
  <c r="X12" i="10"/>
  <c r="X9" i="10"/>
  <c r="X7" i="10"/>
  <c r="AD6" i="10"/>
  <c r="AB7" i="10"/>
  <c r="AB6" i="10" s="1"/>
  <c r="L12" i="10"/>
  <c r="AB17" i="10"/>
  <c r="X17" i="10"/>
  <c r="T17" i="10"/>
  <c r="P17" i="10"/>
  <c r="D8" i="10"/>
  <c r="D6" i="10" s="1"/>
  <c r="C5" i="9"/>
  <c r="D5" i="9"/>
  <c r="E5" i="9"/>
  <c r="F5" i="9"/>
  <c r="G5" i="9"/>
  <c r="H5" i="9"/>
  <c r="B5" i="9"/>
  <c r="T6" i="10" l="1"/>
  <c r="H6" i="10"/>
  <c r="X6" i="10"/>
</calcChain>
</file>

<file path=xl/sharedStrings.xml><?xml version="1.0" encoding="utf-8"?>
<sst xmlns="http://schemas.openxmlformats.org/spreadsheetml/2006/main" count="766" uniqueCount="209">
  <si>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</si>
  <si>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</si>
  <si>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</si>
  <si>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</si>
  <si>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</si>
  <si>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</si>
  <si>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</si>
  <si>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</si>
  <si>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</si>
  <si>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</si>
  <si>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</si>
  <si>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</si>
  <si>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</si>
  <si>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№ п/п</t>
  </si>
  <si>
    <t>Показатель</t>
  </si>
  <si>
    <t>Ед. изм.</t>
  </si>
  <si>
    <t>Год</t>
  </si>
  <si>
    <t>Примечание ***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</si>
  <si>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</si>
  <si>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</si>
  <si>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</si>
  <si>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</si>
  <si>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</si>
  <si>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</si>
  <si>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</si>
  <si>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</si>
  <si>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</si>
  <si>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</si>
  <si>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</si>
  <si>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</si>
  <si>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</si>
  <si>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</si>
  <si>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</si>
  <si>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</si>
  <si>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</si>
  <si>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</si>
  <si>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</si>
  <si>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</si>
  <si>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</si>
  <si>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</si>
  <si>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</si>
  <si>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</si>
  <si>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</si>
  <si>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</si>
  <si>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</si>
  <si>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</si>
  <si>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</si>
  <si>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</si>
  <si>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</si>
  <si>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</si>
  <si>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</si>
  <si>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</si>
  <si>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</si>
  <si>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</si>
  <si>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</si>
  <si>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</si>
  <si>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</si>
  <si>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</si>
  <si>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</si>
  <si>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</si>
  <si>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</si>
  <si>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</si>
  <si>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</si>
  <si>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</si>
  <si>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</si>
  <si>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</si>
  <si>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</si>
  <si>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</si>
  <si>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</si>
  <si>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</si>
  <si>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</si>
  <si>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</si>
  <si>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</si>
  <si>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</si>
  <si>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</si>
  <si>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</si>
  <si>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</si>
  <si>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</si>
  <si>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</si>
  <si>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</si>
  <si>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</si>
  <si>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</si>
  <si>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</si>
  <si>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1.3.1</t>
  </si>
  <si>
    <t>1.3.2</t>
  </si>
  <si>
    <t>1.3.3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</si>
  <si>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</si>
  <si>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</si>
  <si>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</si>
  <si>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</si>
  <si>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</si>
  <si>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</si>
  <si>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</si>
  <si>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</si>
  <si>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</si>
  <si>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</si>
  <si>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</si>
  <si>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</si>
  <si>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</si>
  <si>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</si>
  <si>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</si>
  <si>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</si>
  <si>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</si>
  <si>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</si>
  <si>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</si>
  <si>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</si>
  <si>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</si>
  <si>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</si>
  <si>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</si>
  <si>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</si>
  <si>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</si>
  <si>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</si>
  <si>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</si>
  <si>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</si>
  <si>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</si>
  <si>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</si>
  <si>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</si>
  <si>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</si>
  <si>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</si>
  <si>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</si>
  <si>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</si>
  <si>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</si>
  <si>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</si>
  <si>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№ 2</t>
  </si>
  <si>
    <t>к Приказу Федеральной</t>
  </si>
  <si>
    <t>службы по тарифам</t>
  </si>
  <si>
    <t>от 02.03.2011 № 56-э</t>
  </si>
  <si>
    <t>организациями, регулирование тарифов на услуги которых</t>
  </si>
  <si>
    <t>осуществляется методом индексации на основе долгосрочных параметров.</t>
  </si>
  <si>
    <t>Ед.
изм.</t>
  </si>
  <si>
    <t>Год 2013</t>
  </si>
  <si>
    <t>план *</t>
  </si>
  <si>
    <t>Необходимая валовая выручка на содержание (котловая)</t>
  </si>
  <si>
    <t>Необходимая валовая выручка на содержание (собственная)</t>
  </si>
  <si>
    <t>Подконтрольные расходы, всего,
в том числе:</t>
  </si>
  <si>
    <t>Прочие подконтрольные расходы</t>
  </si>
  <si>
    <t>Неподконтрольные расходы, включенные в НВВ, всего,
в том числе:</t>
  </si>
  <si>
    <t>арендная плата</t>
  </si>
  <si>
    <t>расходы на капитальные вложения</t>
  </si>
  <si>
    <t>1.3.4</t>
  </si>
  <si>
    <t>1.3.5</t>
  </si>
  <si>
    <t>1.3.6</t>
  </si>
  <si>
    <t>1.3.7</t>
  </si>
  <si>
    <t>прочие неподконтрольные расходы</t>
  </si>
  <si>
    <t>Справочно: расходы на ремонт, всего (п. 1.1.1.1 + п. 1.1.1.2)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</si>
  <si>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</si>
  <si>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</si>
  <si>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"план"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</si>
  <si>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</si>
  <si>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</t>
    </r>
    <r>
      <rPr>
        <sz val="9"/>
        <rFont val="Times New Roman"/>
        <family val="1"/>
        <charset val="204"/>
      </rPr>
      <t>***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  </r>
  </si>
  <si>
    <t>Показатели</t>
  </si>
  <si>
    <t>утверждено</t>
  </si>
  <si>
    <t>факт</t>
  </si>
  <si>
    <t>причина</t>
  </si>
  <si>
    <t>откл.</t>
  </si>
  <si>
    <t>2011 год</t>
  </si>
  <si>
    <t xml:space="preserve"> - по котловым тарифам </t>
  </si>
  <si>
    <t xml:space="preserve"> - от смежных сетевых организаций</t>
  </si>
  <si>
    <t>Поступление средств за передачу э.э.</t>
  </si>
  <si>
    <t>2012 год</t>
  </si>
  <si>
    <t>2013 год</t>
  </si>
  <si>
    <t>2014 год</t>
  </si>
  <si>
    <t>2015 год</t>
  </si>
  <si>
    <t>2016 год</t>
  </si>
  <si>
    <t>2017 год</t>
  </si>
  <si>
    <t>Год 2014</t>
  </si>
  <si>
    <t xml:space="preserve"> - прочие потребители</t>
  </si>
  <si>
    <t xml:space="preserve"> - население и приравненные потребители</t>
  </si>
  <si>
    <t>ВН</t>
  </si>
  <si>
    <t>СН1</t>
  </si>
  <si>
    <t>СН2</t>
  </si>
  <si>
    <t>НН</t>
  </si>
  <si>
    <t>2018 год</t>
  </si>
  <si>
    <t>Полезный отпуск э.э. всего:</t>
  </si>
  <si>
    <t>в т.ч.</t>
  </si>
  <si>
    <t>46 форма</t>
  </si>
  <si>
    <t>в связи с кризисом на ОАО "АвтоВАЗ" произошло резкое снижение ПО потребите лями - поставщи ками комплектующих ОАО "АвтоВАЗ";  более позднее закрытие ПО декабря</t>
  </si>
  <si>
    <t>тыс.руб.</t>
  </si>
  <si>
    <t>ООО "Ставропольская электросеть"</t>
  </si>
  <si>
    <t xml:space="preserve"> -</t>
  </si>
  <si>
    <t>Директор</t>
  </si>
  <si>
    <t>А.В. Губин</t>
  </si>
  <si>
    <t>Год 2015</t>
  </si>
  <si>
    <t>Утверждено на 2016 год</t>
  </si>
  <si>
    <t>Утверждено на 2017 год</t>
  </si>
  <si>
    <t>2.n</t>
  </si>
  <si>
    <t>в том числе трансформаторная мощность подстанций на i уровне напряжения</t>
  </si>
  <si>
    <t>3.n</t>
  </si>
  <si>
    <t>в том числе количество условных единиц по линиям электропередач на i уровне напряжения</t>
  </si>
  <si>
    <t>4.n</t>
  </si>
  <si>
    <t>в том числе количество условных единиц по подстанциям на i уровне напряжения</t>
  </si>
  <si>
    <t>5.n</t>
  </si>
  <si>
    <t>в том числе длина линий электропередач на i уровне напряжения</t>
  </si>
  <si>
    <t>Расшифровка выручки ООО "Ставропольская электросеть"</t>
  </si>
  <si>
    <t>необходимость выполнения ремонта</t>
  </si>
  <si>
    <t>заключен договор</t>
  </si>
  <si>
    <t>строительство для ТП населения</t>
  </si>
  <si>
    <t>сверхнормативные потери, связанные с отсутствием полной базы потребителей</t>
  </si>
  <si>
    <t>амортизация начислена за неполный год (вновь образованное предприятие)</t>
  </si>
  <si>
    <t>начислена амортизация с учетом новых ОС</t>
  </si>
  <si>
    <t>изменение расчета налога</t>
  </si>
  <si>
    <t>выравнивание баланса электроэнергии</t>
  </si>
  <si>
    <t>выполнение персоналом работ по ТП</t>
  </si>
  <si>
    <t>превышение некоммунальных услуг</t>
  </si>
  <si>
    <t>приобретение а/м</t>
  </si>
  <si>
    <t>свехнормативные потери, рост среднепокупного тарифа на потери э.э.</t>
  </si>
  <si>
    <t>(вновь образованное предприятие)</t>
  </si>
  <si>
    <t>Утверждено на 2018 год</t>
  </si>
  <si>
    <t xml:space="preserve">Анализ полезного отпуска электроэнергии ООО "Ставропольская электросеть"   (тыс.кВт.час.)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</si>
</sst>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1" fillId="0" borderId="0" xfId="1" applyFont="1"/>
    <xf numFmtId="0" fontId="2" fillId="0" borderId="0" xfId="1" applyFont="1"/>
    <xf numFmtId="0" fontId="4" fillId="0" borderId="0" xfId="1" applyFont="1"/>
    <xf numFmtId="0" fontId="11" fillId="0" borderId="0" xfId="0" applyFont="1" applyFill="1" applyBorder="1" applyAlignment="1">
      <alignment horizontal="left" vertical="center" wrapText="1"/>
    </xf>
    <xf numFmtId="0" fontId="1" fillId="0" borderId="6" xfId="1" applyFont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1" fillId="0" borderId="6" xfId="1" applyFont="1" applyBorder="1" applyAlignment="1">
      <alignment horizontal="center" vertical="center"/>
    </xf>
    <xf numFmtId="0" fontId="1" fillId="0" borderId="0" xfId="1" applyFont="1" applyFill="1"/>
    <xf numFmtId="0" fontId="2" fillId="0" borderId="0" xfId="1" applyFont="1" applyFill="1"/>
    <xf numFmtId="0" fontId="4" fillId="0" borderId="0" xfId="1" applyFont="1" applyFill="1"/>
    <xf numFmtId="0" fontId="1" fillId="0" borderId="6" xfId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4" fontId="12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1" fillId="0" borderId="10" xfId="0" applyFont="1" applyFill="1" applyBorder="1" applyAlignment="1">
      <alignment horizontal="left" vertical="center" wrapText="1"/>
    </xf>
    <xf numFmtId="4" fontId="11" fillId="0" borderId="10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/>
    </xf>
    <xf numFmtId="164" fontId="11" fillId="0" borderId="0" xfId="0" applyNumberFormat="1" applyFont="1" applyFill="1"/>
    <xf numFmtId="0" fontId="11" fillId="0" borderId="10" xfId="0" applyFont="1" applyFill="1" applyBorder="1"/>
    <xf numFmtId="164" fontId="11" fillId="0" borderId="10" xfId="0" applyNumberFormat="1" applyFont="1" applyFill="1" applyBorder="1"/>
    <xf numFmtId="0" fontId="14" fillId="0" borderId="0" xfId="0" applyFont="1" applyFill="1"/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4" fontId="14" fillId="0" borderId="1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4" fontId="14" fillId="0" borderId="0" xfId="0" applyNumberFormat="1" applyFont="1" applyFill="1"/>
    <xf numFmtId="0" fontId="12" fillId="0" borderId="0" xfId="0" applyFont="1" applyFill="1" applyAlignment="1">
      <alignment horizontal="center"/>
    </xf>
    <xf numFmtId="0" fontId="8" fillId="0" borderId="0" xfId="1" applyFont="1" applyAlignment="1">
      <alignment horizontal="center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1" fillId="0" borderId="6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49" fontId="1" fillId="0" borderId="6" xfId="1" applyNumberFormat="1" applyFont="1" applyBorder="1" applyAlignment="1">
      <alignment horizontal="center" vertical="center"/>
    </xf>
    <xf numFmtId="49" fontId="1" fillId="0" borderId="2" xfId="1" applyNumberFormat="1" applyFont="1" applyBorder="1" applyAlignment="1">
      <alignment horizontal="center" vertical="center"/>
    </xf>
    <xf numFmtId="49" fontId="1" fillId="0" borderId="7" xfId="1" applyNumberFormat="1" applyFont="1" applyBorder="1" applyAlignment="1">
      <alignment horizontal="center" vertical="center"/>
    </xf>
    <xf numFmtId="4" fontId="1" fillId="0" borderId="6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justify" wrapText="1"/>
    </xf>
    <xf numFmtId="0" fontId="10" fillId="0" borderId="0" xfId="1" applyFont="1" applyAlignment="1">
      <alignment horizontal="justify" wrapText="1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 wrapText="1"/>
    </xf>
    <xf numFmtId="0" fontId="8" fillId="0" borderId="0" xfId="1" applyFont="1" applyFill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49" fontId="1" fillId="0" borderId="6" xfId="1" applyNumberFormat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center" vertical="center"/>
    </xf>
    <xf numFmtId="49" fontId="1" fillId="0" borderId="7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4" fontId="1" fillId="0" borderId="6" xfId="1" applyNumberFormat="1" applyFont="1" applyFill="1" applyBorder="1" applyAlignment="1">
      <alignment horizontal="center" vertical="center"/>
    </xf>
    <xf numFmtId="4" fontId="1" fillId="0" borderId="2" xfId="1" applyNumberFormat="1" applyFont="1" applyFill="1" applyBorder="1" applyAlignment="1">
      <alignment horizontal="center" vertical="center"/>
    </xf>
    <xf numFmtId="4" fontId="1" fillId="0" borderId="7" xfId="1" applyNumberFormat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left" vertical="center" wrapText="1"/>
    </xf>
    <xf numFmtId="0" fontId="9" fillId="0" borderId="0" xfId="1" applyFont="1" applyFill="1" applyAlignment="1">
      <alignment horizontal="justify" wrapText="1"/>
    </xf>
    <xf numFmtId="0" fontId="10" fillId="0" borderId="0" xfId="1" applyFont="1" applyFill="1" applyAlignment="1">
      <alignment horizontal="justify" wrapText="1"/>
    </xf>
    <xf numFmtId="0" fontId="1" fillId="0" borderId="3" xfId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1" fillId="0" borderId="11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4" fontId="11" fillId="0" borderId="11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1" fillId="0" borderId="14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4" fontId="11" fillId="0" borderId="11" xfId="0" applyNumberFormat="1" applyFont="1" applyFill="1" applyBorder="1" applyAlignment="1">
      <alignment horizontal="center" vertical="top" wrapText="1"/>
    </xf>
    <xf numFmtId="4" fontId="11" fillId="0" borderId="12" xfId="0" applyNumberFormat="1" applyFont="1" applyFill="1" applyBorder="1" applyAlignment="1">
      <alignment horizontal="center" vertical="top" wrapText="1"/>
    </xf>
    <xf numFmtId="4" fontId="11" fillId="0" borderId="13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3"/>
  <sheetViews>
    <sheetView topLeftCell="A10" workbookViewId="0">
      <selection activeCell="DI24" sqref="DI24"/>
    </sheetView>
  </sheetViews>
  <sheetFormatPr defaultColWidth="0.85546875" defaultRowHeight="15" x14ac:dyDescent="0.25"/>
  <cols>
    <col min="1" max="102" width="0.85546875" style="7"/>
    <col min="103" max="103" width="2.85546875" style="7" customWidth="1"/>
    <col min="104" max="16384" width="0.85546875" style="7"/>
  </cols>
  <sheetData>
    <row r="1" spans="1:105" s="6" customFormat="1" ht="12" customHeight="1" x14ac:dyDescent="0.2">
      <c r="CE1" s="6" t="s">
        <v>123</v>
      </c>
    </row>
    <row r="2" spans="1:105" s="6" customFormat="1" ht="12" customHeight="1" x14ac:dyDescent="0.2">
      <c r="CE2" s="6" t="s">
        <v>124</v>
      </c>
    </row>
    <row r="3" spans="1:105" s="6" customFormat="1" ht="12" customHeight="1" x14ac:dyDescent="0.2">
      <c r="CE3" s="6" t="s">
        <v>125</v>
      </c>
    </row>
    <row r="4" spans="1:105" s="6" customFormat="1" ht="12" customHeight="1" x14ac:dyDescent="0.2">
      <c r="CE4" s="6" t="s">
        <v>126</v>
      </c>
    </row>
    <row r="5" spans="1:105" ht="8.25" customHeight="1" x14ac:dyDescent="0.25"/>
    <row r="6" spans="1:105" s="8" customFormat="1" ht="14.25" customHeight="1" x14ac:dyDescent="0.25">
      <c r="A6" s="39" t="s">
        <v>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</row>
    <row r="7" spans="1:105" s="8" customFormat="1" ht="14.25" customHeight="1" x14ac:dyDescent="0.25">
      <c r="A7" s="39" t="s">
        <v>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</row>
    <row r="8" spans="1:105" s="8" customFormat="1" ht="14.25" customHeight="1" x14ac:dyDescent="0.25">
      <c r="A8" s="39" t="s">
        <v>127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</row>
    <row r="9" spans="1:105" s="8" customFormat="1" ht="14.25" customHeight="1" x14ac:dyDescent="0.25">
      <c r="A9" s="39" t="s">
        <v>128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</row>
    <row r="10" spans="1:105" s="8" customFormat="1" ht="14.25" customHeight="1" x14ac:dyDescent="0.25">
      <c r="A10" s="39" t="s">
        <v>178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</row>
    <row r="11" spans="1:105" s="8" customFormat="1" ht="14.25" customHeight="1" x14ac:dyDescent="0.25">
      <c r="A11" s="50" t="s">
        <v>206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</row>
    <row r="12" spans="1:105" s="8" customFormat="1" ht="14.25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</row>
    <row r="13" spans="1:105" ht="6" customHeight="1" x14ac:dyDescent="0.25"/>
    <row r="14" spans="1:105" x14ac:dyDescent="0.25">
      <c r="A14" s="40" t="s">
        <v>13</v>
      </c>
      <c r="B14" s="41"/>
      <c r="C14" s="41"/>
      <c r="D14" s="41"/>
      <c r="E14" s="41"/>
      <c r="F14" s="41"/>
      <c r="G14" s="41"/>
      <c r="H14" s="42"/>
      <c r="I14" s="46" t="s">
        <v>14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2"/>
      <c r="AW14" s="40" t="s">
        <v>129</v>
      </c>
      <c r="AX14" s="41"/>
      <c r="AY14" s="41"/>
      <c r="AZ14" s="41"/>
      <c r="BA14" s="41"/>
      <c r="BB14" s="41"/>
      <c r="BC14" s="41"/>
      <c r="BD14" s="41"/>
      <c r="BE14" s="41"/>
      <c r="BF14" s="41"/>
      <c r="BG14" s="42"/>
      <c r="BH14" s="47" t="s">
        <v>130</v>
      </c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9"/>
      <c r="CJ14" s="46" t="s">
        <v>17</v>
      </c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2"/>
    </row>
    <row r="15" spans="1:105" x14ac:dyDescent="0.25">
      <c r="A15" s="43"/>
      <c r="B15" s="44"/>
      <c r="C15" s="44"/>
      <c r="D15" s="44"/>
      <c r="E15" s="44"/>
      <c r="F15" s="44"/>
      <c r="G15" s="44"/>
      <c r="H15" s="45"/>
      <c r="I15" s="43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5"/>
      <c r="AW15" s="43"/>
      <c r="AX15" s="44"/>
      <c r="AY15" s="44"/>
      <c r="AZ15" s="44"/>
      <c r="BA15" s="44"/>
      <c r="BB15" s="44"/>
      <c r="BC15" s="44"/>
      <c r="BD15" s="44"/>
      <c r="BE15" s="44"/>
      <c r="BF15" s="44"/>
      <c r="BG15" s="45"/>
      <c r="BH15" s="47" t="s">
        <v>131</v>
      </c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9"/>
      <c r="BV15" s="47" t="s">
        <v>18</v>
      </c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9"/>
      <c r="CJ15" s="43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5"/>
    </row>
    <row r="16" spans="1:105" ht="24.75" customHeight="1" x14ac:dyDescent="0.25">
      <c r="A16" s="54" t="s">
        <v>19</v>
      </c>
      <c r="B16" s="55"/>
      <c r="C16" s="55"/>
      <c r="D16" s="55"/>
      <c r="E16" s="55"/>
      <c r="F16" s="55"/>
      <c r="G16" s="55"/>
      <c r="H16" s="56"/>
      <c r="I16" s="10"/>
      <c r="J16" s="52" t="s">
        <v>132</v>
      </c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3"/>
      <c r="AW16" s="47" t="s">
        <v>24</v>
      </c>
      <c r="AX16" s="48"/>
      <c r="AY16" s="48"/>
      <c r="AZ16" s="48"/>
      <c r="BA16" s="48"/>
      <c r="BB16" s="48"/>
      <c r="BC16" s="48"/>
      <c r="BD16" s="48"/>
      <c r="BE16" s="48"/>
      <c r="BF16" s="48"/>
      <c r="BG16" s="49"/>
      <c r="BH16" s="57">
        <f>BH17</f>
        <v>1546.1799999999998</v>
      </c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9"/>
      <c r="BV16" s="57">
        <f>BV17</f>
        <v>5713.66</v>
      </c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9"/>
      <c r="CJ16" s="51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3"/>
    </row>
    <row r="17" spans="1:105" ht="25.5" customHeight="1" x14ac:dyDescent="0.25">
      <c r="A17" s="54" t="s">
        <v>22</v>
      </c>
      <c r="B17" s="55"/>
      <c r="C17" s="55"/>
      <c r="D17" s="55"/>
      <c r="E17" s="55"/>
      <c r="F17" s="55"/>
      <c r="G17" s="55"/>
      <c r="H17" s="56"/>
      <c r="I17" s="10"/>
      <c r="J17" s="52" t="s">
        <v>133</v>
      </c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3"/>
      <c r="AW17" s="47" t="s">
        <v>24</v>
      </c>
      <c r="AX17" s="48"/>
      <c r="AY17" s="48"/>
      <c r="AZ17" s="48"/>
      <c r="BA17" s="48"/>
      <c r="BB17" s="48"/>
      <c r="BC17" s="48"/>
      <c r="BD17" s="48"/>
      <c r="BE17" s="48"/>
      <c r="BF17" s="48"/>
      <c r="BG17" s="49"/>
      <c r="BH17" s="57">
        <f>BH18+BH24</f>
        <v>1546.1799999999998</v>
      </c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9"/>
      <c r="BV17" s="57">
        <f>BV18+BV24</f>
        <v>5713.66</v>
      </c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9"/>
      <c r="CJ17" s="51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3"/>
    </row>
    <row r="18" spans="1:105" ht="27" customHeight="1" x14ac:dyDescent="0.25">
      <c r="A18" s="54" t="s">
        <v>25</v>
      </c>
      <c r="B18" s="55"/>
      <c r="C18" s="55"/>
      <c r="D18" s="55"/>
      <c r="E18" s="55"/>
      <c r="F18" s="55"/>
      <c r="G18" s="55"/>
      <c r="H18" s="56"/>
      <c r="I18" s="10"/>
      <c r="J18" s="52" t="s">
        <v>134</v>
      </c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3"/>
      <c r="AW18" s="47" t="s">
        <v>24</v>
      </c>
      <c r="AX18" s="48"/>
      <c r="AY18" s="48"/>
      <c r="AZ18" s="48"/>
      <c r="BA18" s="48"/>
      <c r="BB18" s="48"/>
      <c r="BC18" s="48"/>
      <c r="BD18" s="48"/>
      <c r="BE18" s="48"/>
      <c r="BF18" s="48"/>
      <c r="BG18" s="49"/>
      <c r="BH18" s="60">
        <f>BH19+BH21+BH23</f>
        <v>852.3</v>
      </c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2"/>
      <c r="BV18" s="60">
        <f>BV19+BV21+BV23</f>
        <v>1234.5099999999998</v>
      </c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2"/>
      <c r="CJ18" s="51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3"/>
    </row>
    <row r="19" spans="1:105" ht="15" customHeight="1" x14ac:dyDescent="0.25">
      <c r="A19" s="54" t="s">
        <v>27</v>
      </c>
      <c r="B19" s="55"/>
      <c r="C19" s="55"/>
      <c r="D19" s="55"/>
      <c r="E19" s="55"/>
      <c r="F19" s="55"/>
      <c r="G19" s="55"/>
      <c r="H19" s="56"/>
      <c r="I19" s="10"/>
      <c r="J19" s="52" t="s">
        <v>28</v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3"/>
      <c r="AW19" s="47" t="s">
        <v>24</v>
      </c>
      <c r="AX19" s="48"/>
      <c r="AY19" s="48"/>
      <c r="AZ19" s="48"/>
      <c r="BA19" s="48"/>
      <c r="BB19" s="48"/>
      <c r="BC19" s="48"/>
      <c r="BD19" s="48"/>
      <c r="BE19" s="48"/>
      <c r="BF19" s="48"/>
      <c r="BG19" s="49"/>
      <c r="BH19" s="60">
        <v>29.4</v>
      </c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2"/>
      <c r="BV19" s="57">
        <v>532.9</v>
      </c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9"/>
      <c r="CJ19" s="65" t="s">
        <v>194</v>
      </c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7"/>
    </row>
    <row r="20" spans="1:105" ht="24" customHeight="1" x14ac:dyDescent="0.25">
      <c r="A20" s="54" t="s">
        <v>29</v>
      </c>
      <c r="B20" s="55"/>
      <c r="C20" s="55"/>
      <c r="D20" s="55"/>
      <c r="E20" s="55"/>
      <c r="F20" s="55"/>
      <c r="G20" s="55"/>
      <c r="H20" s="56"/>
      <c r="I20" s="10"/>
      <c r="J20" s="52" t="s">
        <v>36</v>
      </c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3"/>
      <c r="AW20" s="47" t="s">
        <v>24</v>
      </c>
      <c r="AX20" s="48"/>
      <c r="AY20" s="48"/>
      <c r="AZ20" s="48"/>
      <c r="BA20" s="48"/>
      <c r="BB20" s="48"/>
      <c r="BC20" s="48"/>
      <c r="BD20" s="48"/>
      <c r="BE20" s="48"/>
      <c r="BF20" s="48"/>
      <c r="BG20" s="49"/>
      <c r="BH20" s="60">
        <v>0</v>
      </c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2"/>
      <c r="BV20" s="57">
        <v>0</v>
      </c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9"/>
      <c r="CJ20" s="68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70"/>
    </row>
    <row r="21" spans="1:105" x14ac:dyDescent="0.25">
      <c r="A21" s="54" t="s">
        <v>37</v>
      </c>
      <c r="B21" s="55"/>
      <c r="C21" s="55"/>
      <c r="D21" s="55"/>
      <c r="E21" s="55"/>
      <c r="F21" s="55"/>
      <c r="G21" s="55"/>
      <c r="H21" s="56"/>
      <c r="I21" s="10"/>
      <c r="J21" s="52" t="s">
        <v>38</v>
      </c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3"/>
      <c r="AW21" s="47" t="s">
        <v>24</v>
      </c>
      <c r="AX21" s="48"/>
      <c r="AY21" s="48"/>
      <c r="AZ21" s="48"/>
      <c r="BA21" s="48"/>
      <c r="BB21" s="48"/>
      <c r="BC21" s="48"/>
      <c r="BD21" s="48"/>
      <c r="BE21" s="48"/>
      <c r="BF21" s="48"/>
      <c r="BG21" s="49"/>
      <c r="BH21" s="60">
        <v>525.6</v>
      </c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2"/>
      <c r="BV21" s="57">
        <v>527.29999999999995</v>
      </c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9"/>
      <c r="CJ21" s="51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3"/>
    </row>
    <row r="22" spans="1:105" ht="15" customHeight="1" x14ac:dyDescent="0.25">
      <c r="A22" s="54" t="s">
        <v>31</v>
      </c>
      <c r="B22" s="55"/>
      <c r="C22" s="55"/>
      <c r="D22" s="55"/>
      <c r="E22" s="55"/>
      <c r="F22" s="55"/>
      <c r="G22" s="55"/>
      <c r="H22" s="56"/>
      <c r="I22" s="10"/>
      <c r="J22" s="52" t="s">
        <v>36</v>
      </c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3"/>
      <c r="AW22" s="47" t="s">
        <v>24</v>
      </c>
      <c r="AX22" s="48"/>
      <c r="AY22" s="48"/>
      <c r="AZ22" s="48"/>
      <c r="BA22" s="48"/>
      <c r="BB22" s="48"/>
      <c r="BC22" s="48"/>
      <c r="BD22" s="48"/>
      <c r="BE22" s="48"/>
      <c r="BF22" s="48"/>
      <c r="BG22" s="49"/>
      <c r="BH22" s="60">
        <v>0</v>
      </c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2"/>
      <c r="BV22" s="57">
        <v>0</v>
      </c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9"/>
      <c r="CJ22" s="51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3"/>
    </row>
    <row r="23" spans="1:105" x14ac:dyDescent="0.25">
      <c r="A23" s="54" t="s">
        <v>40</v>
      </c>
      <c r="B23" s="55"/>
      <c r="C23" s="55"/>
      <c r="D23" s="55"/>
      <c r="E23" s="55"/>
      <c r="F23" s="55"/>
      <c r="G23" s="55"/>
      <c r="H23" s="56"/>
      <c r="I23" s="10"/>
      <c r="J23" s="52" t="s">
        <v>135</v>
      </c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3"/>
      <c r="AW23" s="47" t="s">
        <v>24</v>
      </c>
      <c r="AX23" s="48"/>
      <c r="AY23" s="48"/>
      <c r="AZ23" s="48"/>
      <c r="BA23" s="48"/>
      <c r="BB23" s="48"/>
      <c r="BC23" s="48"/>
      <c r="BD23" s="48"/>
      <c r="BE23" s="48"/>
      <c r="BF23" s="48"/>
      <c r="BG23" s="49"/>
      <c r="BH23" s="60">
        <f>254.6+42.7</f>
        <v>297.3</v>
      </c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2"/>
      <c r="BV23" s="57">
        <f>137.78+36.53</f>
        <v>174.31</v>
      </c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9"/>
      <c r="CJ23" s="51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3"/>
    </row>
    <row r="24" spans="1:105" ht="41.25" customHeight="1" x14ac:dyDescent="0.25">
      <c r="A24" s="54" t="s">
        <v>81</v>
      </c>
      <c r="B24" s="55"/>
      <c r="C24" s="55"/>
      <c r="D24" s="55"/>
      <c r="E24" s="55"/>
      <c r="F24" s="55"/>
      <c r="G24" s="55"/>
      <c r="H24" s="56"/>
      <c r="I24" s="10"/>
      <c r="J24" s="52" t="s">
        <v>136</v>
      </c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3"/>
      <c r="AW24" s="47" t="s">
        <v>24</v>
      </c>
      <c r="AX24" s="48"/>
      <c r="AY24" s="48"/>
      <c r="AZ24" s="48"/>
      <c r="BA24" s="48"/>
      <c r="BB24" s="48"/>
      <c r="BC24" s="48"/>
      <c r="BD24" s="48"/>
      <c r="BE24" s="48"/>
      <c r="BF24" s="48"/>
      <c r="BG24" s="49"/>
      <c r="BH24" s="60">
        <f>BH25+BH26+BH27+BH28+BH29+BH30+BH31</f>
        <v>693.88</v>
      </c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2"/>
      <c r="BV24" s="60">
        <f>BV25+BV26+BV27+BV28+BV29+BV30+BV31</f>
        <v>4479.1499999999996</v>
      </c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2"/>
      <c r="CJ24" s="51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3"/>
    </row>
    <row r="25" spans="1:105" x14ac:dyDescent="0.25">
      <c r="A25" s="54" t="s">
        <v>83</v>
      </c>
      <c r="B25" s="55"/>
      <c r="C25" s="55"/>
      <c r="D25" s="55"/>
      <c r="E25" s="55"/>
      <c r="F25" s="55"/>
      <c r="G25" s="55"/>
      <c r="H25" s="56"/>
      <c r="I25" s="10"/>
      <c r="J25" s="52" t="s">
        <v>137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3"/>
      <c r="AW25" s="47" t="s">
        <v>24</v>
      </c>
      <c r="AX25" s="48"/>
      <c r="AY25" s="48"/>
      <c r="AZ25" s="48"/>
      <c r="BA25" s="48"/>
      <c r="BB25" s="48"/>
      <c r="BC25" s="48"/>
      <c r="BD25" s="48"/>
      <c r="BE25" s="48"/>
      <c r="BF25" s="48"/>
      <c r="BG25" s="49"/>
      <c r="BH25" s="60">
        <v>0</v>
      </c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2"/>
      <c r="BV25" s="57">
        <v>546.5</v>
      </c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9"/>
      <c r="CJ25" s="51" t="s">
        <v>195</v>
      </c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3"/>
    </row>
    <row r="26" spans="1:105" ht="15" customHeight="1" x14ac:dyDescent="0.25">
      <c r="A26" s="54" t="s">
        <v>84</v>
      </c>
      <c r="B26" s="55"/>
      <c r="C26" s="55"/>
      <c r="D26" s="55"/>
      <c r="E26" s="55"/>
      <c r="F26" s="55"/>
      <c r="G26" s="55"/>
      <c r="H26" s="56"/>
      <c r="I26" s="10"/>
      <c r="J26" s="52" t="s">
        <v>61</v>
      </c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3"/>
      <c r="AW26" s="47" t="s">
        <v>24</v>
      </c>
      <c r="AX26" s="48"/>
      <c r="AY26" s="48"/>
      <c r="AZ26" s="48"/>
      <c r="BA26" s="48"/>
      <c r="BB26" s="48"/>
      <c r="BC26" s="48"/>
      <c r="BD26" s="48"/>
      <c r="BE26" s="48"/>
      <c r="BF26" s="48"/>
      <c r="BG26" s="49"/>
      <c r="BH26" s="60">
        <v>157.68</v>
      </c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2"/>
      <c r="BV26" s="57">
        <v>160.30000000000001</v>
      </c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9"/>
      <c r="CJ26" s="51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3"/>
    </row>
    <row r="27" spans="1:105" ht="26.25" customHeight="1" x14ac:dyDescent="0.25">
      <c r="A27" s="54" t="s">
        <v>85</v>
      </c>
      <c r="B27" s="55"/>
      <c r="C27" s="55"/>
      <c r="D27" s="55"/>
      <c r="E27" s="55"/>
      <c r="F27" s="55"/>
      <c r="G27" s="55"/>
      <c r="H27" s="56"/>
      <c r="I27" s="10"/>
      <c r="J27" s="52" t="s">
        <v>138</v>
      </c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3"/>
      <c r="AW27" s="47" t="s">
        <v>24</v>
      </c>
      <c r="AX27" s="48"/>
      <c r="AY27" s="48"/>
      <c r="AZ27" s="48"/>
      <c r="BA27" s="48"/>
      <c r="BB27" s="48"/>
      <c r="BC27" s="48"/>
      <c r="BD27" s="48"/>
      <c r="BE27" s="48"/>
      <c r="BF27" s="48"/>
      <c r="BG27" s="49"/>
      <c r="BH27" s="60">
        <v>0</v>
      </c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2"/>
      <c r="BV27" s="57">
        <v>3375.2</v>
      </c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9"/>
      <c r="CJ27" s="51" t="s">
        <v>196</v>
      </c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3"/>
    </row>
    <row r="28" spans="1:105" ht="15" customHeight="1" x14ac:dyDescent="0.25">
      <c r="A28" s="54" t="s">
        <v>139</v>
      </c>
      <c r="B28" s="55"/>
      <c r="C28" s="55"/>
      <c r="D28" s="55"/>
      <c r="E28" s="55"/>
      <c r="F28" s="55"/>
      <c r="G28" s="55"/>
      <c r="H28" s="56"/>
      <c r="I28" s="10"/>
      <c r="J28" s="52" t="s">
        <v>69</v>
      </c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3"/>
      <c r="AW28" s="47" t="s">
        <v>24</v>
      </c>
      <c r="AX28" s="48"/>
      <c r="AY28" s="48"/>
      <c r="AZ28" s="48"/>
      <c r="BA28" s="48"/>
      <c r="BB28" s="48"/>
      <c r="BC28" s="48"/>
      <c r="BD28" s="48"/>
      <c r="BE28" s="48"/>
      <c r="BF28" s="48"/>
      <c r="BG28" s="49"/>
      <c r="BH28" s="60">
        <v>0</v>
      </c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2"/>
      <c r="BV28" s="57">
        <v>0</v>
      </c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9"/>
      <c r="CJ28" s="51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3"/>
    </row>
    <row r="29" spans="1:105" ht="15" customHeight="1" x14ac:dyDescent="0.25">
      <c r="A29" s="54" t="s">
        <v>140</v>
      </c>
      <c r="B29" s="55"/>
      <c r="C29" s="55"/>
      <c r="D29" s="55"/>
      <c r="E29" s="55"/>
      <c r="F29" s="55"/>
      <c r="G29" s="55"/>
      <c r="H29" s="56"/>
      <c r="I29" s="10"/>
      <c r="J29" s="52" t="s">
        <v>71</v>
      </c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3"/>
      <c r="AW29" s="47" t="s">
        <v>24</v>
      </c>
      <c r="AX29" s="48"/>
      <c r="AY29" s="48"/>
      <c r="AZ29" s="48"/>
      <c r="BA29" s="48"/>
      <c r="BB29" s="48"/>
      <c r="BC29" s="48"/>
      <c r="BD29" s="48"/>
      <c r="BE29" s="48"/>
      <c r="BF29" s="48"/>
      <c r="BG29" s="49"/>
      <c r="BH29" s="60">
        <v>10.7</v>
      </c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2"/>
      <c r="BV29" s="57">
        <v>10.7</v>
      </c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9"/>
      <c r="CJ29" s="51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3"/>
    </row>
    <row r="30" spans="1:105" ht="52.5" customHeight="1" x14ac:dyDescent="0.25">
      <c r="A30" s="54" t="s">
        <v>141</v>
      </c>
      <c r="B30" s="55"/>
      <c r="C30" s="55"/>
      <c r="D30" s="55"/>
      <c r="E30" s="55"/>
      <c r="F30" s="55"/>
      <c r="G30" s="55"/>
      <c r="H30" s="56"/>
      <c r="I30" s="10"/>
      <c r="J30" s="52" t="s">
        <v>82</v>
      </c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3"/>
      <c r="AW30" s="47" t="s">
        <v>24</v>
      </c>
      <c r="AX30" s="48"/>
      <c r="AY30" s="48"/>
      <c r="AZ30" s="48"/>
      <c r="BA30" s="48"/>
      <c r="BB30" s="48"/>
      <c r="BC30" s="48"/>
      <c r="BD30" s="48"/>
      <c r="BE30" s="48"/>
      <c r="BF30" s="48"/>
      <c r="BG30" s="49"/>
      <c r="BH30" s="60">
        <v>0</v>
      </c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2"/>
      <c r="BV30" s="57">
        <v>0</v>
      </c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9"/>
      <c r="CJ30" s="51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3"/>
    </row>
    <row r="31" spans="1:105" ht="67.5" customHeight="1" x14ac:dyDescent="0.25">
      <c r="A31" s="54" t="s">
        <v>142</v>
      </c>
      <c r="B31" s="55"/>
      <c r="C31" s="55"/>
      <c r="D31" s="55"/>
      <c r="E31" s="55"/>
      <c r="F31" s="55"/>
      <c r="G31" s="55"/>
      <c r="H31" s="56"/>
      <c r="I31" s="10"/>
      <c r="J31" s="52" t="s">
        <v>143</v>
      </c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3"/>
      <c r="AW31" s="47" t="s">
        <v>24</v>
      </c>
      <c r="AX31" s="48"/>
      <c r="AY31" s="48"/>
      <c r="AZ31" s="48"/>
      <c r="BA31" s="48"/>
      <c r="BB31" s="48"/>
      <c r="BC31" s="48"/>
      <c r="BD31" s="48"/>
      <c r="BE31" s="48"/>
      <c r="BF31" s="48"/>
      <c r="BG31" s="49"/>
      <c r="BH31" s="60">
        <v>525.5</v>
      </c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2"/>
      <c r="BV31" s="57">
        <v>386.45</v>
      </c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9"/>
      <c r="CJ31" s="51" t="s">
        <v>198</v>
      </c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3"/>
    </row>
    <row r="32" spans="1:105" ht="27" customHeight="1" x14ac:dyDescent="0.25">
      <c r="A32" s="54" t="s">
        <v>86</v>
      </c>
      <c r="B32" s="55"/>
      <c r="C32" s="55"/>
      <c r="D32" s="55"/>
      <c r="E32" s="55"/>
      <c r="F32" s="55"/>
      <c r="G32" s="55"/>
      <c r="H32" s="56"/>
      <c r="I32" s="10"/>
      <c r="J32" s="52" t="s">
        <v>144</v>
      </c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3"/>
      <c r="AW32" s="47" t="s">
        <v>24</v>
      </c>
      <c r="AX32" s="48"/>
      <c r="AY32" s="48"/>
      <c r="AZ32" s="48"/>
      <c r="BA32" s="48"/>
      <c r="BB32" s="48"/>
      <c r="BC32" s="48"/>
      <c r="BD32" s="48"/>
      <c r="BE32" s="48"/>
      <c r="BF32" s="48"/>
      <c r="BG32" s="49"/>
      <c r="BH32" s="60">
        <f>BH20</f>
        <v>0</v>
      </c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2"/>
      <c r="BV32" s="60">
        <f>BV20</f>
        <v>0</v>
      </c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2"/>
      <c r="CJ32" s="51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3"/>
    </row>
    <row r="33" spans="1:105" ht="54.75" customHeight="1" x14ac:dyDescent="0.25">
      <c r="A33" s="54" t="s">
        <v>88</v>
      </c>
      <c r="B33" s="55"/>
      <c r="C33" s="55"/>
      <c r="D33" s="55"/>
      <c r="E33" s="55"/>
      <c r="F33" s="55"/>
      <c r="G33" s="55"/>
      <c r="H33" s="56"/>
      <c r="I33" s="10"/>
      <c r="J33" s="52" t="s">
        <v>145</v>
      </c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3"/>
      <c r="AW33" s="47" t="s">
        <v>24</v>
      </c>
      <c r="AX33" s="48"/>
      <c r="AY33" s="48"/>
      <c r="AZ33" s="48"/>
      <c r="BA33" s="48"/>
      <c r="BB33" s="48"/>
      <c r="BC33" s="48"/>
      <c r="BD33" s="48"/>
      <c r="BE33" s="48"/>
      <c r="BF33" s="48"/>
      <c r="BG33" s="49"/>
      <c r="BH33" s="60">
        <v>84.41</v>
      </c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2"/>
      <c r="BV33" s="60">
        <v>1820.68</v>
      </c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2"/>
      <c r="CJ33" s="51" t="s">
        <v>197</v>
      </c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3"/>
    </row>
    <row r="34" spans="1:105" ht="36.75" customHeight="1" x14ac:dyDescent="0.25">
      <c r="A34" s="54" t="s">
        <v>93</v>
      </c>
      <c r="B34" s="55"/>
      <c r="C34" s="55"/>
      <c r="D34" s="55"/>
      <c r="E34" s="55"/>
      <c r="F34" s="55"/>
      <c r="G34" s="55"/>
      <c r="H34" s="56"/>
      <c r="I34" s="10"/>
      <c r="J34" s="52" t="s">
        <v>146</v>
      </c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3"/>
      <c r="AW34" s="47" t="s">
        <v>24</v>
      </c>
      <c r="AX34" s="48"/>
      <c r="AY34" s="48"/>
      <c r="AZ34" s="48"/>
      <c r="BA34" s="48"/>
      <c r="BB34" s="48"/>
      <c r="BC34" s="48"/>
      <c r="BD34" s="48"/>
      <c r="BE34" s="48"/>
      <c r="BF34" s="48"/>
      <c r="BG34" s="49"/>
      <c r="BH34" s="60" t="s">
        <v>179</v>
      </c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2"/>
      <c r="BV34" s="60" t="s">
        <v>179</v>
      </c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2"/>
      <c r="CJ34" s="51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3"/>
    </row>
    <row r="35" spans="1:105" ht="9.9499999999999993" customHeight="1" x14ac:dyDescent="0.25"/>
    <row r="36" spans="1:105" s="6" customFormat="1" ht="12.75" x14ac:dyDescent="0.2">
      <c r="A36" s="6" t="s">
        <v>117</v>
      </c>
    </row>
    <row r="37" spans="1:105" s="6" customFormat="1" ht="63" customHeight="1" x14ac:dyDescent="0.2">
      <c r="A37" s="63" t="s">
        <v>147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</row>
    <row r="38" spans="1:105" s="6" customFormat="1" ht="25.5" customHeight="1" x14ac:dyDescent="0.2">
      <c r="A38" s="63" t="s">
        <v>148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</row>
    <row r="39" spans="1:105" s="6" customFormat="1" ht="25.5" customHeight="1" x14ac:dyDescent="0.2">
      <c r="A39" s="63" t="s">
        <v>149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</row>
    <row r="40" spans="1:105" ht="3" customHeight="1" x14ac:dyDescent="0.25"/>
    <row r="41" spans="1:105" ht="15" customHeight="1" x14ac:dyDescent="0.25"/>
    <row r="42" spans="1:105" s="6" customFormat="1" ht="15" hidden="1" customHeight="1" x14ac:dyDescent="0.2">
      <c r="J42" s="6" t="s">
        <v>180</v>
      </c>
      <c r="CK42" s="6" t="s">
        <v>181</v>
      </c>
    </row>
    <row r="43" spans="1:105" s="6" customFormat="1" ht="15" customHeight="1" x14ac:dyDescent="0.2"/>
  </sheetData>
  <mergeCells count="129">
    <mergeCell ref="A37:DA37"/>
    <mergeCell ref="A38:DA38"/>
    <mergeCell ref="A39:DA39"/>
    <mergeCell ref="A34:H34"/>
    <mergeCell ref="J34:AV34"/>
    <mergeCell ref="AW34:BG34"/>
    <mergeCell ref="BH34:BU34"/>
    <mergeCell ref="BV34:CI34"/>
    <mergeCell ref="CJ34:DA34"/>
    <mergeCell ref="A33:H33"/>
    <mergeCell ref="J33:AV33"/>
    <mergeCell ref="AW33:BG33"/>
    <mergeCell ref="BH33:BU33"/>
    <mergeCell ref="BV33:CI33"/>
    <mergeCell ref="CJ33:DA33"/>
    <mergeCell ref="A32:H32"/>
    <mergeCell ref="J32:AV32"/>
    <mergeCell ref="AW32:BG32"/>
    <mergeCell ref="BH32:BU32"/>
    <mergeCell ref="BV32:CI32"/>
    <mergeCell ref="CJ32:DA32"/>
    <mergeCell ref="A31:H31"/>
    <mergeCell ref="J31:AV31"/>
    <mergeCell ref="AW31:BG31"/>
    <mergeCell ref="BH31:BU31"/>
    <mergeCell ref="BV31:CI31"/>
    <mergeCell ref="CJ31:DA31"/>
    <mergeCell ref="A30:H30"/>
    <mergeCell ref="J30:AV30"/>
    <mergeCell ref="AW30:BG30"/>
    <mergeCell ref="BH30:BU30"/>
    <mergeCell ref="BV30:CI30"/>
    <mergeCell ref="CJ30:DA30"/>
    <mergeCell ref="A29:H29"/>
    <mergeCell ref="J29:AV29"/>
    <mergeCell ref="AW29:BG29"/>
    <mergeCell ref="BH29:BU29"/>
    <mergeCell ref="BV29:CI29"/>
    <mergeCell ref="CJ29:DA29"/>
    <mergeCell ref="A28:H28"/>
    <mergeCell ref="J28:AV28"/>
    <mergeCell ref="AW28:BG28"/>
    <mergeCell ref="BH28:BU28"/>
    <mergeCell ref="BV28:CI28"/>
    <mergeCell ref="CJ28:DA28"/>
    <mergeCell ref="A27:H27"/>
    <mergeCell ref="J27:AV27"/>
    <mergeCell ref="AW27:BG27"/>
    <mergeCell ref="BH27:BU27"/>
    <mergeCell ref="BV27:CI27"/>
    <mergeCell ref="CJ27:DA27"/>
    <mergeCell ref="A26:H26"/>
    <mergeCell ref="J26:AV26"/>
    <mergeCell ref="AW26:BG26"/>
    <mergeCell ref="BH26:BU26"/>
    <mergeCell ref="BV26:CI26"/>
    <mergeCell ref="CJ26:DA26"/>
    <mergeCell ref="A25:H25"/>
    <mergeCell ref="J25:AV25"/>
    <mergeCell ref="AW25:BG25"/>
    <mergeCell ref="BH25:BU25"/>
    <mergeCell ref="BV25:CI25"/>
    <mergeCell ref="CJ25:DA25"/>
    <mergeCell ref="A24:H24"/>
    <mergeCell ref="J24:AV24"/>
    <mergeCell ref="AW24:BG24"/>
    <mergeCell ref="BH24:BU24"/>
    <mergeCell ref="BV24:CI24"/>
    <mergeCell ref="CJ24:DA24"/>
    <mergeCell ref="A23:H23"/>
    <mergeCell ref="J23:AV23"/>
    <mergeCell ref="AW23:BG23"/>
    <mergeCell ref="BH23:BU23"/>
    <mergeCell ref="BV23:CI23"/>
    <mergeCell ref="CJ23:DA23"/>
    <mergeCell ref="A22:H22"/>
    <mergeCell ref="J22:AV22"/>
    <mergeCell ref="AW22:BG22"/>
    <mergeCell ref="BH22:BU22"/>
    <mergeCell ref="BV22:CI22"/>
    <mergeCell ref="CJ22:DA22"/>
    <mergeCell ref="A21:H21"/>
    <mergeCell ref="J21:AV21"/>
    <mergeCell ref="AW21:BG21"/>
    <mergeCell ref="BH21:BU21"/>
    <mergeCell ref="BV21:CI21"/>
    <mergeCell ref="CJ21:DA21"/>
    <mergeCell ref="A20:H20"/>
    <mergeCell ref="J20:AV20"/>
    <mergeCell ref="AW20:BG20"/>
    <mergeCell ref="BH20:BU20"/>
    <mergeCell ref="BV20:CI20"/>
    <mergeCell ref="CJ19:DA20"/>
    <mergeCell ref="A19:H19"/>
    <mergeCell ref="J19:AV19"/>
    <mergeCell ref="AW19:BG19"/>
    <mergeCell ref="BH19:BU19"/>
    <mergeCell ref="BV19:CI19"/>
    <mergeCell ref="A18:H18"/>
    <mergeCell ref="J18:AV18"/>
    <mergeCell ref="AW18:BG18"/>
    <mergeCell ref="BH18:BU18"/>
    <mergeCell ref="BV18:CI18"/>
    <mergeCell ref="CJ18:DA18"/>
    <mergeCell ref="CJ16:DA16"/>
    <mergeCell ref="A17:H17"/>
    <mergeCell ref="J17:AV17"/>
    <mergeCell ref="AW17:BG17"/>
    <mergeCell ref="BH17:BU17"/>
    <mergeCell ref="BV17:CI17"/>
    <mergeCell ref="CJ17:DA17"/>
    <mergeCell ref="BH15:BU15"/>
    <mergeCell ref="BV15:CI15"/>
    <mergeCell ref="A16:H16"/>
    <mergeCell ref="J16:AV16"/>
    <mergeCell ref="AW16:BG16"/>
    <mergeCell ref="BH16:BU16"/>
    <mergeCell ref="BV16:CI16"/>
    <mergeCell ref="A6:DA6"/>
    <mergeCell ref="A7:DA7"/>
    <mergeCell ref="A8:DA8"/>
    <mergeCell ref="A9:DA9"/>
    <mergeCell ref="A10:DA10"/>
    <mergeCell ref="A14:H15"/>
    <mergeCell ref="I14:AV15"/>
    <mergeCell ref="AW14:BG15"/>
    <mergeCell ref="BH14:CI14"/>
    <mergeCell ref="CJ14:DA15"/>
    <mergeCell ref="A11:DA11"/>
  </mergeCells>
  <pageMargins left="0.31496062992125984" right="0" top="0.35433070866141736" bottom="0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1"/>
  <sheetViews>
    <sheetView workbookViewId="0">
      <selection activeCell="BV19" sqref="BV19:CI19"/>
    </sheetView>
  </sheetViews>
  <sheetFormatPr defaultColWidth="0.85546875" defaultRowHeight="15" x14ac:dyDescent="0.25"/>
  <cols>
    <col min="1" max="100" width="0.85546875" style="7"/>
    <col min="101" max="101" width="3.7109375" style="7" customWidth="1"/>
    <col min="102" max="16384" width="0.85546875" style="7"/>
  </cols>
  <sheetData>
    <row r="1" spans="1:105" s="6" customFormat="1" ht="12" customHeight="1" x14ac:dyDescent="0.2">
      <c r="CE1" s="6" t="s">
        <v>123</v>
      </c>
    </row>
    <row r="2" spans="1:105" s="6" customFormat="1" ht="12" customHeight="1" x14ac:dyDescent="0.2">
      <c r="CE2" s="6" t="s">
        <v>124</v>
      </c>
    </row>
    <row r="3" spans="1:105" s="6" customFormat="1" ht="12" customHeight="1" x14ac:dyDescent="0.2">
      <c r="CE3" s="6" t="s">
        <v>125</v>
      </c>
    </row>
    <row r="4" spans="1:105" s="6" customFormat="1" ht="12" customHeight="1" x14ac:dyDescent="0.2">
      <c r="CE4" s="6" t="s">
        <v>126</v>
      </c>
    </row>
    <row r="5" spans="1:105" ht="8.25" customHeight="1" x14ac:dyDescent="0.25"/>
    <row r="6" spans="1:105" s="8" customFormat="1" ht="14.25" customHeight="1" x14ac:dyDescent="0.25">
      <c r="A6" s="39" t="s">
        <v>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</row>
    <row r="7" spans="1:105" s="8" customFormat="1" ht="14.25" customHeight="1" x14ac:dyDescent="0.25">
      <c r="A7" s="39" t="s">
        <v>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</row>
    <row r="8" spans="1:105" s="8" customFormat="1" ht="14.25" customHeight="1" x14ac:dyDescent="0.25">
      <c r="A8" s="39" t="s">
        <v>127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</row>
    <row r="9" spans="1:105" s="8" customFormat="1" ht="14.25" customHeight="1" x14ac:dyDescent="0.25">
      <c r="A9" s="39" t="s">
        <v>128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</row>
    <row r="10" spans="1:105" s="8" customFormat="1" ht="14.25" customHeight="1" x14ac:dyDescent="0.25">
      <c r="A10" s="39" t="s">
        <v>178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</row>
    <row r="11" spans="1:105" ht="6" customHeight="1" x14ac:dyDescent="0.25"/>
    <row r="12" spans="1:105" x14ac:dyDescent="0.25">
      <c r="A12" s="40" t="s">
        <v>13</v>
      </c>
      <c r="B12" s="41"/>
      <c r="C12" s="41"/>
      <c r="D12" s="41"/>
      <c r="E12" s="41"/>
      <c r="F12" s="41"/>
      <c r="G12" s="41"/>
      <c r="H12" s="42"/>
      <c r="I12" s="46" t="s">
        <v>14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2"/>
      <c r="AW12" s="40" t="s">
        <v>129</v>
      </c>
      <c r="AX12" s="41"/>
      <c r="AY12" s="41"/>
      <c r="AZ12" s="41"/>
      <c r="BA12" s="41"/>
      <c r="BB12" s="41"/>
      <c r="BC12" s="41"/>
      <c r="BD12" s="41"/>
      <c r="BE12" s="41"/>
      <c r="BF12" s="41"/>
      <c r="BG12" s="42"/>
      <c r="BH12" s="47" t="s">
        <v>165</v>
      </c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9"/>
      <c r="CJ12" s="46" t="s">
        <v>17</v>
      </c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2"/>
    </row>
    <row r="13" spans="1:105" x14ac:dyDescent="0.25">
      <c r="A13" s="43"/>
      <c r="B13" s="44"/>
      <c r="C13" s="44"/>
      <c r="D13" s="44"/>
      <c r="E13" s="44"/>
      <c r="F13" s="44"/>
      <c r="G13" s="44"/>
      <c r="H13" s="45"/>
      <c r="I13" s="43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5"/>
      <c r="AW13" s="43"/>
      <c r="AX13" s="44"/>
      <c r="AY13" s="44"/>
      <c r="AZ13" s="44"/>
      <c r="BA13" s="44"/>
      <c r="BB13" s="44"/>
      <c r="BC13" s="44"/>
      <c r="BD13" s="44"/>
      <c r="BE13" s="44"/>
      <c r="BF13" s="44"/>
      <c r="BG13" s="45"/>
      <c r="BH13" s="47" t="s">
        <v>131</v>
      </c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9"/>
      <c r="BV13" s="47" t="s">
        <v>18</v>
      </c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9"/>
      <c r="CJ13" s="43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5"/>
    </row>
    <row r="14" spans="1:105" ht="24.75" customHeight="1" x14ac:dyDescent="0.25">
      <c r="A14" s="54" t="s">
        <v>19</v>
      </c>
      <c r="B14" s="55"/>
      <c r="C14" s="55"/>
      <c r="D14" s="55"/>
      <c r="E14" s="55"/>
      <c r="F14" s="55"/>
      <c r="G14" s="55"/>
      <c r="H14" s="56"/>
      <c r="I14" s="10"/>
      <c r="J14" s="52" t="s">
        <v>132</v>
      </c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3"/>
      <c r="AW14" s="47" t="s">
        <v>24</v>
      </c>
      <c r="AX14" s="48"/>
      <c r="AY14" s="48"/>
      <c r="AZ14" s="48"/>
      <c r="BA14" s="48"/>
      <c r="BB14" s="48"/>
      <c r="BC14" s="48"/>
      <c r="BD14" s="48"/>
      <c r="BE14" s="48"/>
      <c r="BF14" s="48"/>
      <c r="BG14" s="49"/>
      <c r="BH14" s="57">
        <f>BH15</f>
        <v>2506.1800000000003</v>
      </c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9"/>
      <c r="BV14" s="57">
        <f>BV15</f>
        <v>3301.79</v>
      </c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9"/>
      <c r="CJ14" s="51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3"/>
    </row>
    <row r="15" spans="1:105" ht="25.5" customHeight="1" x14ac:dyDescent="0.25">
      <c r="A15" s="54" t="s">
        <v>22</v>
      </c>
      <c r="B15" s="55"/>
      <c r="C15" s="55"/>
      <c r="D15" s="55"/>
      <c r="E15" s="55"/>
      <c r="F15" s="55"/>
      <c r="G15" s="55"/>
      <c r="H15" s="56"/>
      <c r="I15" s="10"/>
      <c r="J15" s="52" t="s">
        <v>133</v>
      </c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3"/>
      <c r="AW15" s="47" t="s">
        <v>24</v>
      </c>
      <c r="AX15" s="48"/>
      <c r="AY15" s="48"/>
      <c r="AZ15" s="48"/>
      <c r="BA15" s="48"/>
      <c r="BB15" s="48"/>
      <c r="BC15" s="48"/>
      <c r="BD15" s="48"/>
      <c r="BE15" s="48"/>
      <c r="BF15" s="48"/>
      <c r="BG15" s="49"/>
      <c r="BH15" s="57">
        <f>BH16+BH22</f>
        <v>2506.1800000000003</v>
      </c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9"/>
      <c r="BV15" s="57">
        <f>BV16+BV22</f>
        <v>3301.79</v>
      </c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9"/>
      <c r="CJ15" s="51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3"/>
    </row>
    <row r="16" spans="1:105" ht="27" customHeight="1" x14ac:dyDescent="0.25">
      <c r="A16" s="54" t="s">
        <v>25</v>
      </c>
      <c r="B16" s="55"/>
      <c r="C16" s="55"/>
      <c r="D16" s="55"/>
      <c r="E16" s="55"/>
      <c r="F16" s="55"/>
      <c r="G16" s="55"/>
      <c r="H16" s="56"/>
      <c r="I16" s="10"/>
      <c r="J16" s="52" t="s">
        <v>134</v>
      </c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3"/>
      <c r="AW16" s="47" t="s">
        <v>24</v>
      </c>
      <c r="AX16" s="48"/>
      <c r="AY16" s="48"/>
      <c r="AZ16" s="48"/>
      <c r="BA16" s="48"/>
      <c r="BB16" s="48"/>
      <c r="BC16" s="48"/>
      <c r="BD16" s="48"/>
      <c r="BE16" s="48"/>
      <c r="BF16" s="48"/>
      <c r="BG16" s="49"/>
      <c r="BH16" s="60">
        <f>BH17+BH19+BH21</f>
        <v>852.3</v>
      </c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2"/>
      <c r="BV16" s="60">
        <f>BV17+BV19+BV21</f>
        <v>1327.91</v>
      </c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2"/>
      <c r="CJ16" s="51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3"/>
    </row>
    <row r="17" spans="1:105" ht="18.75" customHeight="1" x14ac:dyDescent="0.25">
      <c r="A17" s="54" t="s">
        <v>27</v>
      </c>
      <c r="B17" s="55"/>
      <c r="C17" s="55"/>
      <c r="D17" s="55"/>
      <c r="E17" s="55"/>
      <c r="F17" s="55"/>
      <c r="G17" s="55"/>
      <c r="H17" s="56"/>
      <c r="I17" s="10"/>
      <c r="J17" s="52" t="s">
        <v>28</v>
      </c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3"/>
      <c r="AW17" s="47" t="s">
        <v>24</v>
      </c>
      <c r="AX17" s="48"/>
      <c r="AY17" s="48"/>
      <c r="AZ17" s="48"/>
      <c r="BA17" s="48"/>
      <c r="BB17" s="48"/>
      <c r="BC17" s="48"/>
      <c r="BD17" s="48"/>
      <c r="BE17" s="48"/>
      <c r="BF17" s="48"/>
      <c r="BG17" s="49"/>
      <c r="BH17" s="60">
        <v>29.4</v>
      </c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2"/>
      <c r="BV17" s="57">
        <v>371.01</v>
      </c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9"/>
      <c r="CJ17" s="65" t="s">
        <v>194</v>
      </c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7"/>
    </row>
    <row r="18" spans="1:105" ht="15" customHeight="1" x14ac:dyDescent="0.25">
      <c r="A18" s="54" t="s">
        <v>29</v>
      </c>
      <c r="B18" s="55"/>
      <c r="C18" s="55"/>
      <c r="D18" s="55"/>
      <c r="E18" s="55"/>
      <c r="F18" s="55"/>
      <c r="G18" s="55"/>
      <c r="H18" s="56"/>
      <c r="I18" s="10"/>
      <c r="J18" s="52" t="s">
        <v>36</v>
      </c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3"/>
      <c r="AW18" s="47" t="s">
        <v>24</v>
      </c>
      <c r="AX18" s="48"/>
      <c r="AY18" s="48"/>
      <c r="AZ18" s="48"/>
      <c r="BA18" s="48"/>
      <c r="BB18" s="48"/>
      <c r="BC18" s="48"/>
      <c r="BD18" s="48"/>
      <c r="BE18" s="48"/>
      <c r="BF18" s="48"/>
      <c r="BG18" s="49"/>
      <c r="BH18" s="60">
        <v>0</v>
      </c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2"/>
      <c r="BV18" s="57">
        <v>0</v>
      </c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9"/>
      <c r="CJ18" s="68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70"/>
    </row>
    <row r="19" spans="1:105" x14ac:dyDescent="0.25">
      <c r="A19" s="54" t="s">
        <v>37</v>
      </c>
      <c r="B19" s="55"/>
      <c r="C19" s="55"/>
      <c r="D19" s="55"/>
      <c r="E19" s="55"/>
      <c r="F19" s="55"/>
      <c r="G19" s="55"/>
      <c r="H19" s="56"/>
      <c r="I19" s="10"/>
      <c r="J19" s="52" t="s">
        <v>38</v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3"/>
      <c r="AW19" s="47" t="s">
        <v>24</v>
      </c>
      <c r="AX19" s="48"/>
      <c r="AY19" s="48"/>
      <c r="AZ19" s="48"/>
      <c r="BA19" s="48"/>
      <c r="BB19" s="48"/>
      <c r="BC19" s="48"/>
      <c r="BD19" s="48"/>
      <c r="BE19" s="48"/>
      <c r="BF19" s="48"/>
      <c r="BG19" s="49"/>
      <c r="BH19" s="60">
        <v>525.6</v>
      </c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2"/>
      <c r="BV19" s="57">
        <v>525.6</v>
      </c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9"/>
      <c r="CJ19" s="51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3"/>
    </row>
    <row r="20" spans="1:105" ht="15" customHeight="1" x14ac:dyDescent="0.25">
      <c r="A20" s="54" t="s">
        <v>31</v>
      </c>
      <c r="B20" s="55"/>
      <c r="C20" s="55"/>
      <c r="D20" s="55"/>
      <c r="E20" s="55"/>
      <c r="F20" s="55"/>
      <c r="G20" s="55"/>
      <c r="H20" s="56"/>
      <c r="I20" s="10"/>
      <c r="J20" s="52" t="s">
        <v>36</v>
      </c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3"/>
      <c r="AW20" s="47" t="s">
        <v>24</v>
      </c>
      <c r="AX20" s="48"/>
      <c r="AY20" s="48"/>
      <c r="AZ20" s="48"/>
      <c r="BA20" s="48"/>
      <c r="BB20" s="48"/>
      <c r="BC20" s="48"/>
      <c r="BD20" s="48"/>
      <c r="BE20" s="48"/>
      <c r="BF20" s="48"/>
      <c r="BG20" s="49"/>
      <c r="BH20" s="60">
        <v>0</v>
      </c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2"/>
      <c r="BV20" s="57">
        <v>0</v>
      </c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9"/>
      <c r="CJ20" s="51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3"/>
    </row>
    <row r="21" spans="1:105" x14ac:dyDescent="0.25">
      <c r="A21" s="54" t="s">
        <v>40</v>
      </c>
      <c r="B21" s="55"/>
      <c r="C21" s="55"/>
      <c r="D21" s="55"/>
      <c r="E21" s="55"/>
      <c r="F21" s="55"/>
      <c r="G21" s="55"/>
      <c r="H21" s="56"/>
      <c r="I21" s="10"/>
      <c r="J21" s="52" t="s">
        <v>135</v>
      </c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3"/>
      <c r="AW21" s="47" t="s">
        <v>24</v>
      </c>
      <c r="AX21" s="48"/>
      <c r="AY21" s="48"/>
      <c r="AZ21" s="48"/>
      <c r="BA21" s="48"/>
      <c r="BB21" s="48"/>
      <c r="BC21" s="48"/>
      <c r="BD21" s="48"/>
      <c r="BE21" s="48"/>
      <c r="BF21" s="48"/>
      <c r="BG21" s="49"/>
      <c r="BH21" s="60">
        <f>254.6+42.7</f>
        <v>297.3</v>
      </c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2"/>
      <c r="BV21" s="57">
        <f>396.3+35</f>
        <v>431.3</v>
      </c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9"/>
      <c r="CJ21" s="51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3"/>
    </row>
    <row r="22" spans="1:105" ht="41.25" customHeight="1" x14ac:dyDescent="0.25">
      <c r="A22" s="54" t="s">
        <v>81</v>
      </c>
      <c r="B22" s="55"/>
      <c r="C22" s="55"/>
      <c r="D22" s="55"/>
      <c r="E22" s="55"/>
      <c r="F22" s="55"/>
      <c r="G22" s="55"/>
      <c r="H22" s="56"/>
      <c r="I22" s="10"/>
      <c r="J22" s="52" t="s">
        <v>136</v>
      </c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3"/>
      <c r="AW22" s="47" t="s">
        <v>24</v>
      </c>
      <c r="AX22" s="48"/>
      <c r="AY22" s="48"/>
      <c r="AZ22" s="48"/>
      <c r="BA22" s="48"/>
      <c r="BB22" s="48"/>
      <c r="BC22" s="48"/>
      <c r="BD22" s="48"/>
      <c r="BE22" s="48"/>
      <c r="BF22" s="48"/>
      <c r="BG22" s="49"/>
      <c r="BH22" s="60">
        <f>BH23+BH24+BH25+BH26+BH27+BH28+BH29</f>
        <v>1653.88</v>
      </c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2"/>
      <c r="BV22" s="60">
        <f>BV23+BV24+BV25+BV26+BV27+BV28+BV29</f>
        <v>1973.88</v>
      </c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2"/>
      <c r="CJ22" s="51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3"/>
    </row>
    <row r="23" spans="1:105" x14ac:dyDescent="0.25">
      <c r="A23" s="54" t="s">
        <v>83</v>
      </c>
      <c r="B23" s="55"/>
      <c r="C23" s="55"/>
      <c r="D23" s="55"/>
      <c r="E23" s="55"/>
      <c r="F23" s="55"/>
      <c r="G23" s="55"/>
      <c r="H23" s="56"/>
      <c r="I23" s="10"/>
      <c r="J23" s="52" t="s">
        <v>137</v>
      </c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3"/>
      <c r="AW23" s="47" t="s">
        <v>24</v>
      </c>
      <c r="AX23" s="48"/>
      <c r="AY23" s="48"/>
      <c r="AZ23" s="48"/>
      <c r="BA23" s="48"/>
      <c r="BB23" s="48"/>
      <c r="BC23" s="48"/>
      <c r="BD23" s="48"/>
      <c r="BE23" s="48"/>
      <c r="BF23" s="48"/>
      <c r="BG23" s="49"/>
      <c r="BH23" s="60">
        <v>960</v>
      </c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2"/>
      <c r="BV23" s="57">
        <v>960</v>
      </c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9"/>
      <c r="CJ23" s="51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3"/>
    </row>
    <row r="24" spans="1:105" ht="15" customHeight="1" x14ac:dyDescent="0.25">
      <c r="A24" s="54" t="s">
        <v>84</v>
      </c>
      <c r="B24" s="55"/>
      <c r="C24" s="55"/>
      <c r="D24" s="55"/>
      <c r="E24" s="55"/>
      <c r="F24" s="55"/>
      <c r="G24" s="55"/>
      <c r="H24" s="56"/>
      <c r="I24" s="10"/>
      <c r="J24" s="52" t="s">
        <v>61</v>
      </c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3"/>
      <c r="AW24" s="47" t="s">
        <v>24</v>
      </c>
      <c r="AX24" s="48"/>
      <c r="AY24" s="48"/>
      <c r="AZ24" s="48"/>
      <c r="BA24" s="48"/>
      <c r="BB24" s="48"/>
      <c r="BC24" s="48"/>
      <c r="BD24" s="48"/>
      <c r="BE24" s="48"/>
      <c r="BF24" s="48"/>
      <c r="BG24" s="49"/>
      <c r="BH24" s="60">
        <v>157.68</v>
      </c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2"/>
      <c r="BV24" s="57">
        <v>159.78</v>
      </c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9"/>
      <c r="CJ24" s="51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3"/>
    </row>
    <row r="25" spans="1:105" ht="15" customHeight="1" x14ac:dyDescent="0.25">
      <c r="A25" s="54" t="s">
        <v>85</v>
      </c>
      <c r="B25" s="55"/>
      <c r="C25" s="55"/>
      <c r="D25" s="55"/>
      <c r="E25" s="55"/>
      <c r="F25" s="55"/>
      <c r="G25" s="55"/>
      <c r="H25" s="56"/>
      <c r="I25" s="10"/>
      <c r="J25" s="52" t="s">
        <v>138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3"/>
      <c r="AW25" s="47" t="s">
        <v>24</v>
      </c>
      <c r="AX25" s="48"/>
      <c r="AY25" s="48"/>
      <c r="AZ25" s="48"/>
      <c r="BA25" s="48"/>
      <c r="BB25" s="48"/>
      <c r="BC25" s="48"/>
      <c r="BD25" s="48"/>
      <c r="BE25" s="48"/>
      <c r="BF25" s="48"/>
      <c r="BG25" s="49"/>
      <c r="BH25" s="60">
        <v>0</v>
      </c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2"/>
      <c r="BV25" s="57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9"/>
      <c r="CJ25" s="51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3"/>
    </row>
    <row r="26" spans="1:105" ht="28.5" customHeight="1" x14ac:dyDescent="0.25">
      <c r="A26" s="54" t="s">
        <v>139</v>
      </c>
      <c r="B26" s="55"/>
      <c r="C26" s="55"/>
      <c r="D26" s="55"/>
      <c r="E26" s="55"/>
      <c r="F26" s="55"/>
      <c r="G26" s="55"/>
      <c r="H26" s="56"/>
      <c r="I26" s="10"/>
      <c r="J26" s="52" t="s">
        <v>69</v>
      </c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3"/>
      <c r="AW26" s="47" t="s">
        <v>24</v>
      </c>
      <c r="AX26" s="48"/>
      <c r="AY26" s="48"/>
      <c r="AZ26" s="48"/>
      <c r="BA26" s="48"/>
      <c r="BB26" s="48"/>
      <c r="BC26" s="48"/>
      <c r="BD26" s="48"/>
      <c r="BE26" s="48"/>
      <c r="BF26" s="48"/>
      <c r="BG26" s="49"/>
      <c r="BH26" s="60">
        <v>0</v>
      </c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2"/>
      <c r="BV26" s="57">
        <v>0</v>
      </c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9"/>
      <c r="CJ26" s="51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3"/>
    </row>
    <row r="27" spans="1:105" ht="24.75" customHeight="1" x14ac:dyDescent="0.25">
      <c r="A27" s="54" t="s">
        <v>140</v>
      </c>
      <c r="B27" s="55"/>
      <c r="C27" s="55"/>
      <c r="D27" s="55"/>
      <c r="E27" s="55"/>
      <c r="F27" s="55"/>
      <c r="G27" s="55"/>
      <c r="H27" s="56"/>
      <c r="I27" s="10"/>
      <c r="J27" s="52" t="s">
        <v>71</v>
      </c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3"/>
      <c r="AW27" s="47" t="s">
        <v>24</v>
      </c>
      <c r="AX27" s="48"/>
      <c r="AY27" s="48"/>
      <c r="AZ27" s="48"/>
      <c r="BA27" s="48"/>
      <c r="BB27" s="48"/>
      <c r="BC27" s="48"/>
      <c r="BD27" s="48"/>
      <c r="BE27" s="48"/>
      <c r="BF27" s="48"/>
      <c r="BG27" s="49"/>
      <c r="BH27" s="60">
        <v>10.7</v>
      </c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2"/>
      <c r="BV27" s="57">
        <v>10.63</v>
      </c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9"/>
      <c r="CJ27" s="51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3"/>
    </row>
    <row r="28" spans="1:105" ht="52.5" customHeight="1" x14ac:dyDescent="0.25">
      <c r="A28" s="54" t="s">
        <v>141</v>
      </c>
      <c r="B28" s="55"/>
      <c r="C28" s="55"/>
      <c r="D28" s="55"/>
      <c r="E28" s="55"/>
      <c r="F28" s="55"/>
      <c r="G28" s="55"/>
      <c r="H28" s="56"/>
      <c r="I28" s="10"/>
      <c r="J28" s="52" t="s">
        <v>82</v>
      </c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3"/>
      <c r="AW28" s="47" t="s">
        <v>24</v>
      </c>
      <c r="AX28" s="48"/>
      <c r="AY28" s="48"/>
      <c r="AZ28" s="48"/>
      <c r="BA28" s="48"/>
      <c r="BB28" s="48"/>
      <c r="BC28" s="48"/>
      <c r="BD28" s="48"/>
      <c r="BE28" s="48"/>
      <c r="BF28" s="48"/>
      <c r="BG28" s="49"/>
      <c r="BH28" s="60">
        <v>0</v>
      </c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2"/>
      <c r="BV28" s="57">
        <v>0</v>
      </c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9"/>
      <c r="CJ28" s="51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3"/>
    </row>
    <row r="29" spans="1:105" ht="38.25" customHeight="1" x14ac:dyDescent="0.25">
      <c r="A29" s="54" t="s">
        <v>142</v>
      </c>
      <c r="B29" s="55"/>
      <c r="C29" s="55"/>
      <c r="D29" s="55"/>
      <c r="E29" s="55"/>
      <c r="F29" s="55"/>
      <c r="G29" s="55"/>
      <c r="H29" s="56"/>
      <c r="I29" s="10"/>
      <c r="J29" s="52" t="s">
        <v>143</v>
      </c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3"/>
      <c r="AW29" s="47" t="s">
        <v>24</v>
      </c>
      <c r="AX29" s="48"/>
      <c r="AY29" s="48"/>
      <c r="AZ29" s="48"/>
      <c r="BA29" s="48"/>
      <c r="BB29" s="48"/>
      <c r="BC29" s="48"/>
      <c r="BD29" s="48"/>
      <c r="BE29" s="48"/>
      <c r="BF29" s="48"/>
      <c r="BG29" s="49"/>
      <c r="BH29" s="60">
        <v>525.5</v>
      </c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2"/>
      <c r="BV29" s="57">
        <v>843.47</v>
      </c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9"/>
      <c r="CJ29" s="51" t="s">
        <v>199</v>
      </c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3"/>
    </row>
    <row r="30" spans="1:105" ht="27" customHeight="1" x14ac:dyDescent="0.25">
      <c r="A30" s="54" t="s">
        <v>86</v>
      </c>
      <c r="B30" s="55"/>
      <c r="C30" s="55"/>
      <c r="D30" s="55"/>
      <c r="E30" s="55"/>
      <c r="F30" s="55"/>
      <c r="G30" s="55"/>
      <c r="H30" s="56"/>
      <c r="I30" s="10"/>
      <c r="J30" s="52" t="s">
        <v>144</v>
      </c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3"/>
      <c r="AW30" s="47" t="s">
        <v>24</v>
      </c>
      <c r="AX30" s="48"/>
      <c r="AY30" s="48"/>
      <c r="AZ30" s="48"/>
      <c r="BA30" s="48"/>
      <c r="BB30" s="48"/>
      <c r="BC30" s="48"/>
      <c r="BD30" s="48"/>
      <c r="BE30" s="48"/>
      <c r="BF30" s="48"/>
      <c r="BG30" s="49"/>
      <c r="BH30" s="60">
        <f>BH18</f>
        <v>0</v>
      </c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2"/>
      <c r="BV30" s="60">
        <f>BV18</f>
        <v>0</v>
      </c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2"/>
      <c r="CJ30" s="51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3"/>
    </row>
    <row r="31" spans="1:105" ht="77.25" customHeight="1" x14ac:dyDescent="0.25">
      <c r="A31" s="54" t="s">
        <v>88</v>
      </c>
      <c r="B31" s="55"/>
      <c r="C31" s="55"/>
      <c r="D31" s="55"/>
      <c r="E31" s="55"/>
      <c r="F31" s="55"/>
      <c r="G31" s="55"/>
      <c r="H31" s="56"/>
      <c r="I31" s="10"/>
      <c r="J31" s="52" t="s">
        <v>145</v>
      </c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3"/>
      <c r="AW31" s="47" t="s">
        <v>24</v>
      </c>
      <c r="AX31" s="48"/>
      <c r="AY31" s="48"/>
      <c r="AZ31" s="48"/>
      <c r="BA31" s="48"/>
      <c r="BB31" s="48"/>
      <c r="BC31" s="48"/>
      <c r="BD31" s="48"/>
      <c r="BE31" s="48"/>
      <c r="BF31" s="48"/>
      <c r="BG31" s="49"/>
      <c r="BH31" s="60">
        <v>957.44</v>
      </c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2"/>
      <c r="BV31" s="60">
        <v>1342.48</v>
      </c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2"/>
      <c r="CJ31" s="51" t="s">
        <v>197</v>
      </c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3"/>
    </row>
    <row r="32" spans="1:105" ht="36.75" customHeight="1" x14ac:dyDescent="0.25">
      <c r="A32" s="54" t="s">
        <v>93</v>
      </c>
      <c r="B32" s="55"/>
      <c r="C32" s="55"/>
      <c r="D32" s="55"/>
      <c r="E32" s="55"/>
      <c r="F32" s="55"/>
      <c r="G32" s="55"/>
      <c r="H32" s="56"/>
      <c r="I32" s="10"/>
      <c r="J32" s="52" t="s">
        <v>146</v>
      </c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3"/>
      <c r="AW32" s="47" t="s">
        <v>24</v>
      </c>
      <c r="AX32" s="48"/>
      <c r="AY32" s="48"/>
      <c r="AZ32" s="48"/>
      <c r="BA32" s="48"/>
      <c r="BB32" s="48"/>
      <c r="BC32" s="48"/>
      <c r="BD32" s="48"/>
      <c r="BE32" s="48"/>
      <c r="BF32" s="48"/>
      <c r="BG32" s="49"/>
      <c r="BH32" s="60" t="s">
        <v>179</v>
      </c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2"/>
      <c r="BV32" s="60" t="s">
        <v>179</v>
      </c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2"/>
      <c r="CJ32" s="51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3"/>
    </row>
    <row r="33" spans="1:105" ht="9.9499999999999993" customHeight="1" x14ac:dyDescent="0.25"/>
    <row r="34" spans="1:105" s="6" customFormat="1" ht="12.75" x14ac:dyDescent="0.2">
      <c r="A34" s="6" t="s">
        <v>117</v>
      </c>
    </row>
    <row r="35" spans="1:105" s="6" customFormat="1" ht="63" customHeight="1" x14ac:dyDescent="0.2">
      <c r="A35" s="63" t="s">
        <v>147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</row>
    <row r="36" spans="1:105" s="6" customFormat="1" ht="25.5" customHeight="1" x14ac:dyDescent="0.2">
      <c r="A36" s="63" t="s">
        <v>148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</row>
    <row r="37" spans="1:105" s="6" customFormat="1" ht="25.5" customHeight="1" x14ac:dyDescent="0.2">
      <c r="A37" s="63" t="s">
        <v>149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</row>
    <row r="38" spans="1:105" ht="3" customHeight="1" x14ac:dyDescent="0.25"/>
    <row r="39" spans="1:105" ht="15" customHeight="1" x14ac:dyDescent="0.25"/>
    <row r="40" spans="1:105" s="6" customFormat="1" ht="12.75" hidden="1" x14ac:dyDescent="0.2">
      <c r="J40" s="6" t="s">
        <v>180</v>
      </c>
      <c r="CK40" s="6" t="s">
        <v>181</v>
      </c>
    </row>
    <row r="41" spans="1:105" s="6" customFormat="1" ht="12.75" x14ac:dyDescent="0.2"/>
  </sheetData>
  <mergeCells count="128">
    <mergeCell ref="A35:DA35"/>
    <mergeCell ref="A36:DA36"/>
    <mergeCell ref="A37:DA37"/>
    <mergeCell ref="A32:H32"/>
    <mergeCell ref="J32:AV32"/>
    <mergeCell ref="AW32:BG32"/>
    <mergeCell ref="BH32:BU32"/>
    <mergeCell ref="BV32:CI32"/>
    <mergeCell ref="CJ32:DA32"/>
    <mergeCell ref="A31:H31"/>
    <mergeCell ref="J31:AV31"/>
    <mergeCell ref="AW31:BG31"/>
    <mergeCell ref="BH31:BU31"/>
    <mergeCell ref="BV31:CI31"/>
    <mergeCell ref="CJ31:DA31"/>
    <mergeCell ref="A30:H30"/>
    <mergeCell ref="J30:AV30"/>
    <mergeCell ref="AW30:BG30"/>
    <mergeCell ref="BH30:BU30"/>
    <mergeCell ref="BV30:CI30"/>
    <mergeCell ref="CJ30:DA30"/>
    <mergeCell ref="A29:H29"/>
    <mergeCell ref="J29:AV29"/>
    <mergeCell ref="AW29:BG29"/>
    <mergeCell ref="BH29:BU29"/>
    <mergeCell ref="BV29:CI29"/>
    <mergeCell ref="CJ29:DA29"/>
    <mergeCell ref="A28:H28"/>
    <mergeCell ref="J28:AV28"/>
    <mergeCell ref="AW28:BG28"/>
    <mergeCell ref="BH28:BU28"/>
    <mergeCell ref="BV28:CI28"/>
    <mergeCell ref="CJ28:DA28"/>
    <mergeCell ref="A27:H27"/>
    <mergeCell ref="J27:AV27"/>
    <mergeCell ref="AW27:BG27"/>
    <mergeCell ref="BH27:BU27"/>
    <mergeCell ref="BV27:CI27"/>
    <mergeCell ref="CJ27:DA27"/>
    <mergeCell ref="A26:H26"/>
    <mergeCell ref="J26:AV26"/>
    <mergeCell ref="AW26:BG26"/>
    <mergeCell ref="BH26:BU26"/>
    <mergeCell ref="BV26:CI26"/>
    <mergeCell ref="CJ26:DA26"/>
    <mergeCell ref="A25:H25"/>
    <mergeCell ref="J25:AV25"/>
    <mergeCell ref="AW25:BG25"/>
    <mergeCell ref="BH25:BU25"/>
    <mergeCell ref="BV25:CI25"/>
    <mergeCell ref="CJ25:DA25"/>
    <mergeCell ref="A24:H24"/>
    <mergeCell ref="J24:AV24"/>
    <mergeCell ref="AW24:BG24"/>
    <mergeCell ref="BH24:BU24"/>
    <mergeCell ref="BV24:CI24"/>
    <mergeCell ref="CJ24:DA24"/>
    <mergeCell ref="A23:H23"/>
    <mergeCell ref="J23:AV23"/>
    <mergeCell ref="AW23:BG23"/>
    <mergeCell ref="BH23:BU23"/>
    <mergeCell ref="BV23:CI23"/>
    <mergeCell ref="CJ23:DA23"/>
    <mergeCell ref="A22:H22"/>
    <mergeCell ref="J22:AV22"/>
    <mergeCell ref="AW22:BG22"/>
    <mergeCell ref="BH22:BU22"/>
    <mergeCell ref="BV22:CI22"/>
    <mergeCell ref="CJ22:DA22"/>
    <mergeCell ref="A21:H21"/>
    <mergeCell ref="J21:AV21"/>
    <mergeCell ref="AW21:BG21"/>
    <mergeCell ref="BH21:BU21"/>
    <mergeCell ref="BV21:CI21"/>
    <mergeCell ref="CJ21:DA21"/>
    <mergeCell ref="A20:H20"/>
    <mergeCell ref="J20:AV20"/>
    <mergeCell ref="AW20:BG20"/>
    <mergeCell ref="BH20:BU20"/>
    <mergeCell ref="BV20:CI20"/>
    <mergeCell ref="CJ20:DA20"/>
    <mergeCell ref="A19:H19"/>
    <mergeCell ref="J19:AV19"/>
    <mergeCell ref="AW19:BG19"/>
    <mergeCell ref="BH19:BU19"/>
    <mergeCell ref="BV19:CI19"/>
    <mergeCell ref="CJ19:DA19"/>
    <mergeCell ref="A18:H18"/>
    <mergeCell ref="J18:AV18"/>
    <mergeCell ref="AW18:BG18"/>
    <mergeCell ref="BH18:BU18"/>
    <mergeCell ref="BV18:CI18"/>
    <mergeCell ref="CJ17:DA18"/>
    <mergeCell ref="A17:H17"/>
    <mergeCell ref="J17:AV17"/>
    <mergeCell ref="AW17:BG17"/>
    <mergeCell ref="BH17:BU17"/>
    <mergeCell ref="BV17:CI17"/>
    <mergeCell ref="A16:H16"/>
    <mergeCell ref="J16:AV16"/>
    <mergeCell ref="AW16:BG16"/>
    <mergeCell ref="BH16:BU16"/>
    <mergeCell ref="BV16:CI16"/>
    <mergeCell ref="CJ16:DA16"/>
    <mergeCell ref="CJ14:DA14"/>
    <mergeCell ref="A15:H15"/>
    <mergeCell ref="J15:AV15"/>
    <mergeCell ref="AW15:BG15"/>
    <mergeCell ref="BH15:BU15"/>
    <mergeCell ref="BV15:CI15"/>
    <mergeCell ref="CJ15:DA15"/>
    <mergeCell ref="BH13:BU13"/>
    <mergeCell ref="BV13:CI13"/>
    <mergeCell ref="A14:H14"/>
    <mergeCell ref="J14:AV14"/>
    <mergeCell ref="AW14:BG14"/>
    <mergeCell ref="BH14:BU14"/>
    <mergeCell ref="BV14:CI14"/>
    <mergeCell ref="A6:DA6"/>
    <mergeCell ref="A7:DA7"/>
    <mergeCell ref="A8:DA8"/>
    <mergeCell ref="A9:DA9"/>
    <mergeCell ref="A10:DA10"/>
    <mergeCell ref="A12:H13"/>
    <mergeCell ref="I12:AV13"/>
    <mergeCell ref="AW12:BG13"/>
    <mergeCell ref="BH12:CI12"/>
    <mergeCell ref="CJ12:DA13"/>
  </mergeCells>
  <pageMargins left="0.31496062992125984" right="0" top="0.35433070866141736" bottom="0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98"/>
  <sheetViews>
    <sheetView topLeftCell="A7" workbookViewId="0">
      <selection activeCell="BH18" sqref="BH18:BU18"/>
    </sheetView>
  </sheetViews>
  <sheetFormatPr defaultColWidth="0.85546875" defaultRowHeight="15" x14ac:dyDescent="0.25"/>
  <cols>
    <col min="1" max="99" width="0.85546875" style="7"/>
    <col min="100" max="100" width="4.28515625" style="7" customWidth="1"/>
    <col min="101" max="16384" width="0.85546875" style="7"/>
  </cols>
  <sheetData>
    <row r="1" spans="1:105" s="6" customFormat="1" ht="12" customHeight="1" x14ac:dyDescent="0.2">
      <c r="CE1" s="6" t="s">
        <v>123</v>
      </c>
    </row>
    <row r="2" spans="1:105" s="6" customFormat="1" ht="12" customHeight="1" x14ac:dyDescent="0.2">
      <c r="CE2" s="6" t="s">
        <v>124</v>
      </c>
    </row>
    <row r="3" spans="1:105" s="6" customFormat="1" ht="12" customHeight="1" x14ac:dyDescent="0.2">
      <c r="CE3" s="6" t="s">
        <v>125</v>
      </c>
    </row>
    <row r="4" spans="1:105" s="6" customFormat="1" ht="12" customHeight="1" x14ac:dyDescent="0.2">
      <c r="CE4" s="6" t="s">
        <v>126</v>
      </c>
    </row>
    <row r="5" spans="1:105" ht="8.25" customHeight="1" x14ac:dyDescent="0.25"/>
    <row r="6" spans="1:105" s="8" customFormat="1" ht="14.25" customHeight="1" x14ac:dyDescent="0.25">
      <c r="A6" s="39" t="s">
        <v>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</row>
    <row r="7" spans="1:105" s="8" customFormat="1" ht="14.25" customHeight="1" x14ac:dyDescent="0.25">
      <c r="A7" s="39" t="s">
        <v>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</row>
    <row r="8" spans="1:105" s="8" customFormat="1" ht="14.25" customHeight="1" x14ac:dyDescent="0.25">
      <c r="A8" s="39" t="s">
        <v>127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</row>
    <row r="9" spans="1:105" s="8" customFormat="1" ht="14.25" customHeight="1" x14ac:dyDescent="0.25">
      <c r="A9" s="39" t="s">
        <v>128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</row>
    <row r="10" spans="1:105" s="8" customFormat="1" ht="14.25" customHeight="1" x14ac:dyDescent="0.25">
      <c r="A10" s="39" t="s">
        <v>178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</row>
    <row r="11" spans="1:105" ht="6" customHeight="1" x14ac:dyDescent="0.25"/>
    <row r="12" spans="1:105" x14ac:dyDescent="0.25">
      <c r="A12" s="40" t="s">
        <v>13</v>
      </c>
      <c r="B12" s="41"/>
      <c r="C12" s="41"/>
      <c r="D12" s="41"/>
      <c r="E12" s="41"/>
      <c r="F12" s="41"/>
      <c r="G12" s="41"/>
      <c r="H12" s="42"/>
      <c r="I12" s="46" t="s">
        <v>14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2"/>
      <c r="AW12" s="40" t="s">
        <v>129</v>
      </c>
      <c r="AX12" s="41"/>
      <c r="AY12" s="41"/>
      <c r="AZ12" s="41"/>
      <c r="BA12" s="41"/>
      <c r="BB12" s="41"/>
      <c r="BC12" s="41"/>
      <c r="BD12" s="41"/>
      <c r="BE12" s="41"/>
      <c r="BF12" s="41"/>
      <c r="BG12" s="42"/>
      <c r="BH12" s="47" t="s">
        <v>182</v>
      </c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9"/>
      <c r="CJ12" s="46" t="s">
        <v>17</v>
      </c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2"/>
    </row>
    <row r="13" spans="1:105" x14ac:dyDescent="0.25">
      <c r="A13" s="43"/>
      <c r="B13" s="44"/>
      <c r="C13" s="44"/>
      <c r="D13" s="44"/>
      <c r="E13" s="44"/>
      <c r="F13" s="44"/>
      <c r="G13" s="44"/>
      <c r="H13" s="45"/>
      <c r="I13" s="43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5"/>
      <c r="AW13" s="43"/>
      <c r="AX13" s="44"/>
      <c r="AY13" s="44"/>
      <c r="AZ13" s="44"/>
      <c r="BA13" s="44"/>
      <c r="BB13" s="44"/>
      <c r="BC13" s="44"/>
      <c r="BD13" s="44"/>
      <c r="BE13" s="44"/>
      <c r="BF13" s="44"/>
      <c r="BG13" s="45"/>
      <c r="BH13" s="47" t="s">
        <v>131</v>
      </c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9"/>
      <c r="BV13" s="47" t="s">
        <v>18</v>
      </c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9"/>
      <c r="CJ13" s="43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5"/>
    </row>
    <row r="14" spans="1:105" ht="24.75" customHeight="1" x14ac:dyDescent="0.25">
      <c r="A14" s="54" t="s">
        <v>19</v>
      </c>
      <c r="B14" s="55"/>
      <c r="C14" s="55"/>
      <c r="D14" s="55"/>
      <c r="E14" s="55"/>
      <c r="F14" s="55"/>
      <c r="G14" s="55"/>
      <c r="H14" s="56"/>
      <c r="I14" s="10"/>
      <c r="J14" s="52" t="s">
        <v>132</v>
      </c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3"/>
      <c r="AW14" s="47" t="s">
        <v>24</v>
      </c>
      <c r="AX14" s="48"/>
      <c r="AY14" s="48"/>
      <c r="AZ14" s="48"/>
      <c r="BA14" s="48"/>
      <c r="BB14" s="48"/>
      <c r="BC14" s="48"/>
      <c r="BD14" s="48"/>
      <c r="BE14" s="48"/>
      <c r="BF14" s="48"/>
      <c r="BG14" s="49"/>
      <c r="BH14" s="57">
        <f>BH15</f>
        <v>2920.48</v>
      </c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9"/>
      <c r="BV14" s="57">
        <f>BV15</f>
        <v>4693.2700000000004</v>
      </c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9"/>
      <c r="CJ14" s="51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3"/>
    </row>
    <row r="15" spans="1:105" ht="25.5" customHeight="1" x14ac:dyDescent="0.25">
      <c r="A15" s="54" t="s">
        <v>22</v>
      </c>
      <c r="B15" s="55"/>
      <c r="C15" s="55"/>
      <c r="D15" s="55"/>
      <c r="E15" s="55"/>
      <c r="F15" s="55"/>
      <c r="G15" s="55"/>
      <c r="H15" s="56"/>
      <c r="I15" s="10"/>
      <c r="J15" s="52" t="s">
        <v>133</v>
      </c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3"/>
      <c r="AW15" s="47" t="s">
        <v>24</v>
      </c>
      <c r="AX15" s="48"/>
      <c r="AY15" s="48"/>
      <c r="AZ15" s="48"/>
      <c r="BA15" s="48"/>
      <c r="BB15" s="48"/>
      <c r="BC15" s="48"/>
      <c r="BD15" s="48"/>
      <c r="BE15" s="48"/>
      <c r="BF15" s="48"/>
      <c r="BG15" s="49"/>
      <c r="BH15" s="57">
        <f>BH16+BH22</f>
        <v>2920.48</v>
      </c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9"/>
      <c r="BV15" s="57">
        <f>BV16+BV22</f>
        <v>4693.2700000000004</v>
      </c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9"/>
      <c r="CJ15" s="51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3"/>
    </row>
    <row r="16" spans="1:105" ht="27" customHeight="1" x14ac:dyDescent="0.25">
      <c r="A16" s="54" t="s">
        <v>25</v>
      </c>
      <c r="B16" s="55"/>
      <c r="C16" s="55"/>
      <c r="D16" s="55"/>
      <c r="E16" s="55"/>
      <c r="F16" s="55"/>
      <c r="G16" s="55"/>
      <c r="H16" s="56"/>
      <c r="I16" s="10"/>
      <c r="J16" s="52" t="s">
        <v>134</v>
      </c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3"/>
      <c r="AW16" s="47" t="s">
        <v>24</v>
      </c>
      <c r="AX16" s="48"/>
      <c r="AY16" s="48"/>
      <c r="AZ16" s="48"/>
      <c r="BA16" s="48"/>
      <c r="BB16" s="48"/>
      <c r="BC16" s="48"/>
      <c r="BD16" s="48"/>
      <c r="BE16" s="48"/>
      <c r="BF16" s="48"/>
      <c r="BG16" s="49"/>
      <c r="BH16" s="60">
        <f>BH17+BH19+BH21</f>
        <v>1013.53</v>
      </c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2"/>
      <c r="BV16" s="60">
        <f>BV17+BV19+BV21</f>
        <v>1482.6100000000001</v>
      </c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2"/>
      <c r="CJ16" s="51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3"/>
    </row>
    <row r="17" spans="1:105" ht="15" customHeight="1" x14ac:dyDescent="0.25">
      <c r="A17" s="54" t="s">
        <v>27</v>
      </c>
      <c r="B17" s="55"/>
      <c r="C17" s="55"/>
      <c r="D17" s="55"/>
      <c r="E17" s="55"/>
      <c r="F17" s="55"/>
      <c r="G17" s="55"/>
      <c r="H17" s="56"/>
      <c r="I17" s="10"/>
      <c r="J17" s="52" t="s">
        <v>28</v>
      </c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3"/>
      <c r="AW17" s="47" t="s">
        <v>24</v>
      </c>
      <c r="AX17" s="48"/>
      <c r="AY17" s="48"/>
      <c r="AZ17" s="48"/>
      <c r="BA17" s="48"/>
      <c r="BB17" s="48"/>
      <c r="BC17" s="48"/>
      <c r="BD17" s="48"/>
      <c r="BE17" s="48"/>
      <c r="BF17" s="48"/>
      <c r="BG17" s="49"/>
      <c r="BH17" s="60">
        <v>34.96</v>
      </c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2"/>
      <c r="BV17" s="57">
        <v>564.17999999999995</v>
      </c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9"/>
      <c r="CJ17" s="65" t="s">
        <v>194</v>
      </c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7"/>
    </row>
    <row r="18" spans="1:105" ht="15" customHeight="1" x14ac:dyDescent="0.25">
      <c r="A18" s="54" t="s">
        <v>29</v>
      </c>
      <c r="B18" s="55"/>
      <c r="C18" s="55"/>
      <c r="D18" s="55"/>
      <c r="E18" s="55"/>
      <c r="F18" s="55"/>
      <c r="G18" s="55"/>
      <c r="H18" s="56"/>
      <c r="I18" s="10"/>
      <c r="J18" s="52" t="s">
        <v>36</v>
      </c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3"/>
      <c r="AW18" s="47" t="s">
        <v>24</v>
      </c>
      <c r="AX18" s="48"/>
      <c r="AY18" s="48"/>
      <c r="AZ18" s="48"/>
      <c r="BA18" s="48"/>
      <c r="BB18" s="48"/>
      <c r="BC18" s="48"/>
      <c r="BD18" s="48"/>
      <c r="BE18" s="48"/>
      <c r="BF18" s="48"/>
      <c r="BG18" s="49"/>
      <c r="BH18" s="60">
        <v>0</v>
      </c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2"/>
      <c r="BV18" s="57">
        <v>0</v>
      </c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9"/>
      <c r="CJ18" s="68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70"/>
    </row>
    <row r="19" spans="1:105" x14ac:dyDescent="0.25">
      <c r="A19" s="54" t="s">
        <v>37</v>
      </c>
      <c r="B19" s="55"/>
      <c r="C19" s="55"/>
      <c r="D19" s="55"/>
      <c r="E19" s="55"/>
      <c r="F19" s="55"/>
      <c r="G19" s="55"/>
      <c r="H19" s="56"/>
      <c r="I19" s="10"/>
      <c r="J19" s="52" t="s">
        <v>38</v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3"/>
      <c r="AW19" s="47" t="s">
        <v>24</v>
      </c>
      <c r="AX19" s="48"/>
      <c r="AY19" s="48"/>
      <c r="AZ19" s="48"/>
      <c r="BA19" s="48"/>
      <c r="BB19" s="48"/>
      <c r="BC19" s="48"/>
      <c r="BD19" s="48"/>
      <c r="BE19" s="48"/>
      <c r="BF19" s="48"/>
      <c r="BG19" s="49"/>
      <c r="BH19" s="60">
        <v>625.03</v>
      </c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2"/>
      <c r="BV19" s="57">
        <v>535.20000000000005</v>
      </c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9"/>
      <c r="CJ19" s="51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3"/>
    </row>
    <row r="20" spans="1:105" ht="15" customHeight="1" x14ac:dyDescent="0.25">
      <c r="A20" s="54" t="s">
        <v>31</v>
      </c>
      <c r="B20" s="55"/>
      <c r="C20" s="55"/>
      <c r="D20" s="55"/>
      <c r="E20" s="55"/>
      <c r="F20" s="55"/>
      <c r="G20" s="55"/>
      <c r="H20" s="56"/>
      <c r="I20" s="10"/>
      <c r="J20" s="52" t="s">
        <v>36</v>
      </c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3"/>
      <c r="AW20" s="47" t="s">
        <v>24</v>
      </c>
      <c r="AX20" s="48"/>
      <c r="AY20" s="48"/>
      <c r="AZ20" s="48"/>
      <c r="BA20" s="48"/>
      <c r="BB20" s="48"/>
      <c r="BC20" s="48"/>
      <c r="BD20" s="48"/>
      <c r="BE20" s="48"/>
      <c r="BF20" s="48"/>
      <c r="BG20" s="49"/>
      <c r="BH20" s="60">
        <v>0</v>
      </c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2"/>
      <c r="BV20" s="57">
        <v>0</v>
      </c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9"/>
      <c r="CJ20" s="51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3"/>
    </row>
    <row r="21" spans="1:105" x14ac:dyDescent="0.25">
      <c r="A21" s="54" t="s">
        <v>40</v>
      </c>
      <c r="B21" s="55"/>
      <c r="C21" s="55"/>
      <c r="D21" s="55"/>
      <c r="E21" s="55"/>
      <c r="F21" s="55"/>
      <c r="G21" s="55"/>
      <c r="H21" s="56"/>
      <c r="I21" s="10"/>
      <c r="J21" s="52" t="s">
        <v>135</v>
      </c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3"/>
      <c r="AW21" s="47" t="s">
        <v>24</v>
      </c>
      <c r="AX21" s="48"/>
      <c r="AY21" s="48"/>
      <c r="AZ21" s="48"/>
      <c r="BA21" s="48"/>
      <c r="BB21" s="48"/>
      <c r="BC21" s="48"/>
      <c r="BD21" s="48"/>
      <c r="BE21" s="48"/>
      <c r="BF21" s="48"/>
      <c r="BG21" s="49"/>
      <c r="BH21" s="60">
        <f>302.76+50.78</f>
        <v>353.53999999999996</v>
      </c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2"/>
      <c r="BV21" s="57">
        <f>383.23</f>
        <v>383.23</v>
      </c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9"/>
      <c r="CJ21" s="51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3"/>
    </row>
    <row r="22" spans="1:105" ht="41.25" customHeight="1" x14ac:dyDescent="0.25">
      <c r="A22" s="54" t="s">
        <v>81</v>
      </c>
      <c r="B22" s="55"/>
      <c r="C22" s="55"/>
      <c r="D22" s="55"/>
      <c r="E22" s="55"/>
      <c r="F22" s="55"/>
      <c r="G22" s="55"/>
      <c r="H22" s="56"/>
      <c r="I22" s="10"/>
      <c r="J22" s="52" t="s">
        <v>136</v>
      </c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3"/>
      <c r="AW22" s="47" t="s">
        <v>24</v>
      </c>
      <c r="AX22" s="48"/>
      <c r="AY22" s="48"/>
      <c r="AZ22" s="48"/>
      <c r="BA22" s="48"/>
      <c r="BB22" s="48"/>
      <c r="BC22" s="48"/>
      <c r="BD22" s="48"/>
      <c r="BE22" s="48"/>
      <c r="BF22" s="48"/>
      <c r="BG22" s="49"/>
      <c r="BH22" s="60">
        <f>BH23+BH24+BH25+BH26+BH27+BH28+BH29</f>
        <v>1906.95</v>
      </c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2"/>
      <c r="BV22" s="60">
        <f>BV23+BV24+BV25+BV26+BV27+BV28+BV29</f>
        <v>3210.66</v>
      </c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2"/>
      <c r="CJ22" s="51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3"/>
    </row>
    <row r="23" spans="1:105" x14ac:dyDescent="0.25">
      <c r="A23" s="54" t="s">
        <v>83</v>
      </c>
      <c r="B23" s="55"/>
      <c r="C23" s="55"/>
      <c r="D23" s="55"/>
      <c r="E23" s="55"/>
      <c r="F23" s="55"/>
      <c r="G23" s="55"/>
      <c r="H23" s="56"/>
      <c r="I23" s="10"/>
      <c r="J23" s="52" t="s">
        <v>137</v>
      </c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3"/>
      <c r="AW23" s="47" t="s">
        <v>24</v>
      </c>
      <c r="AX23" s="48"/>
      <c r="AY23" s="48"/>
      <c r="AZ23" s="48"/>
      <c r="BA23" s="48"/>
      <c r="BB23" s="48"/>
      <c r="BC23" s="48"/>
      <c r="BD23" s="48"/>
      <c r="BE23" s="48"/>
      <c r="BF23" s="48"/>
      <c r="BG23" s="49"/>
      <c r="BH23" s="60">
        <v>1245</v>
      </c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2"/>
      <c r="BV23" s="57">
        <v>1269</v>
      </c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9"/>
      <c r="CJ23" s="51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3"/>
    </row>
    <row r="24" spans="1:105" ht="15" customHeight="1" x14ac:dyDescent="0.25">
      <c r="A24" s="54" t="s">
        <v>84</v>
      </c>
      <c r="B24" s="55"/>
      <c r="C24" s="55"/>
      <c r="D24" s="55"/>
      <c r="E24" s="55"/>
      <c r="F24" s="55"/>
      <c r="G24" s="55"/>
      <c r="H24" s="56"/>
      <c r="I24" s="10"/>
      <c r="J24" s="52" t="s">
        <v>61</v>
      </c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3"/>
      <c r="AW24" s="47" t="s">
        <v>24</v>
      </c>
      <c r="AX24" s="48"/>
      <c r="AY24" s="48"/>
      <c r="AZ24" s="48"/>
      <c r="BA24" s="48"/>
      <c r="BB24" s="48"/>
      <c r="BC24" s="48"/>
      <c r="BD24" s="48"/>
      <c r="BE24" s="48"/>
      <c r="BF24" s="48"/>
      <c r="BG24" s="49"/>
      <c r="BH24" s="60">
        <v>188.76</v>
      </c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2"/>
      <c r="BV24" s="57">
        <v>162.69999999999999</v>
      </c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9"/>
      <c r="CJ24" s="51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3"/>
    </row>
    <row r="25" spans="1:105" ht="15" customHeight="1" x14ac:dyDescent="0.25">
      <c r="A25" s="54" t="s">
        <v>85</v>
      </c>
      <c r="B25" s="55"/>
      <c r="C25" s="55"/>
      <c r="D25" s="55"/>
      <c r="E25" s="55"/>
      <c r="F25" s="55"/>
      <c r="G25" s="55"/>
      <c r="H25" s="56"/>
      <c r="I25" s="10"/>
      <c r="J25" s="52" t="s">
        <v>138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3"/>
      <c r="AW25" s="47" t="s">
        <v>24</v>
      </c>
      <c r="AX25" s="48"/>
      <c r="AY25" s="48"/>
      <c r="AZ25" s="48"/>
      <c r="BA25" s="48"/>
      <c r="BB25" s="48"/>
      <c r="BC25" s="48"/>
      <c r="BD25" s="48"/>
      <c r="BE25" s="48"/>
      <c r="BF25" s="48"/>
      <c r="BG25" s="49"/>
      <c r="BH25" s="60">
        <v>0</v>
      </c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2"/>
      <c r="BV25" s="57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9"/>
      <c r="CJ25" s="51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3"/>
    </row>
    <row r="26" spans="1:105" ht="15" customHeight="1" x14ac:dyDescent="0.25">
      <c r="A26" s="54" t="s">
        <v>139</v>
      </c>
      <c r="B26" s="55"/>
      <c r="C26" s="55"/>
      <c r="D26" s="55"/>
      <c r="E26" s="55"/>
      <c r="F26" s="55"/>
      <c r="G26" s="55"/>
      <c r="H26" s="56"/>
      <c r="I26" s="10"/>
      <c r="J26" s="52" t="s">
        <v>69</v>
      </c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3"/>
      <c r="AW26" s="47" t="s">
        <v>24</v>
      </c>
      <c r="AX26" s="48"/>
      <c r="AY26" s="48"/>
      <c r="AZ26" s="48"/>
      <c r="BA26" s="48"/>
      <c r="BB26" s="48"/>
      <c r="BC26" s="48"/>
      <c r="BD26" s="48"/>
      <c r="BE26" s="48"/>
      <c r="BF26" s="48"/>
      <c r="BG26" s="49"/>
      <c r="BH26" s="60">
        <v>0</v>
      </c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2"/>
      <c r="BV26" s="57">
        <v>0</v>
      </c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9"/>
      <c r="CJ26" s="51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3"/>
    </row>
    <row r="27" spans="1:105" ht="25.5" customHeight="1" x14ac:dyDescent="0.25">
      <c r="A27" s="54" t="s">
        <v>140</v>
      </c>
      <c r="B27" s="55"/>
      <c r="C27" s="55"/>
      <c r="D27" s="55"/>
      <c r="E27" s="55"/>
      <c r="F27" s="55"/>
      <c r="G27" s="55"/>
      <c r="H27" s="56"/>
      <c r="I27" s="10"/>
      <c r="J27" s="52" t="s">
        <v>71</v>
      </c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3"/>
      <c r="AW27" s="47" t="s">
        <v>24</v>
      </c>
      <c r="AX27" s="48"/>
      <c r="AY27" s="48"/>
      <c r="AZ27" s="48"/>
      <c r="BA27" s="48"/>
      <c r="BB27" s="48"/>
      <c r="BC27" s="48"/>
      <c r="BD27" s="48"/>
      <c r="BE27" s="48"/>
      <c r="BF27" s="48"/>
      <c r="BG27" s="49"/>
      <c r="BH27" s="60">
        <v>14.13</v>
      </c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2"/>
      <c r="BV27" s="57">
        <v>74.599999999999994</v>
      </c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9"/>
      <c r="CJ27" s="51" t="s">
        <v>200</v>
      </c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3"/>
    </row>
    <row r="28" spans="1:105" ht="52.5" customHeight="1" x14ac:dyDescent="0.25">
      <c r="A28" s="54" t="s">
        <v>141</v>
      </c>
      <c r="B28" s="55"/>
      <c r="C28" s="55"/>
      <c r="D28" s="55"/>
      <c r="E28" s="55"/>
      <c r="F28" s="55"/>
      <c r="G28" s="55"/>
      <c r="H28" s="56"/>
      <c r="I28" s="10"/>
      <c r="J28" s="52" t="s">
        <v>82</v>
      </c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3"/>
      <c r="AW28" s="47" t="s">
        <v>24</v>
      </c>
      <c r="AX28" s="48"/>
      <c r="AY28" s="48"/>
      <c r="AZ28" s="48"/>
      <c r="BA28" s="48"/>
      <c r="BB28" s="48"/>
      <c r="BC28" s="48"/>
      <c r="BD28" s="48"/>
      <c r="BE28" s="48"/>
      <c r="BF28" s="48"/>
      <c r="BG28" s="49"/>
      <c r="BH28" s="60">
        <v>-406.44</v>
      </c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2"/>
      <c r="BV28" s="57">
        <v>0</v>
      </c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9"/>
      <c r="CJ28" s="51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3"/>
    </row>
    <row r="29" spans="1:105" ht="40.5" customHeight="1" x14ac:dyDescent="0.25">
      <c r="A29" s="54" t="s">
        <v>142</v>
      </c>
      <c r="B29" s="55"/>
      <c r="C29" s="55"/>
      <c r="D29" s="55"/>
      <c r="E29" s="55"/>
      <c r="F29" s="55"/>
      <c r="G29" s="55"/>
      <c r="H29" s="56"/>
      <c r="I29" s="10"/>
      <c r="J29" s="52" t="s">
        <v>143</v>
      </c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3"/>
      <c r="AW29" s="47" t="s">
        <v>24</v>
      </c>
      <c r="AX29" s="48"/>
      <c r="AY29" s="48"/>
      <c r="AZ29" s="48"/>
      <c r="BA29" s="48"/>
      <c r="BB29" s="48"/>
      <c r="BC29" s="48"/>
      <c r="BD29" s="48"/>
      <c r="BE29" s="48"/>
      <c r="BF29" s="48"/>
      <c r="BG29" s="49"/>
      <c r="BH29" s="60">
        <f>100.29+765.21</f>
        <v>865.5</v>
      </c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2"/>
      <c r="BV29" s="57">
        <v>1704.36</v>
      </c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9"/>
      <c r="CJ29" s="51" t="s">
        <v>199</v>
      </c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3"/>
    </row>
    <row r="30" spans="1:105" ht="27" customHeight="1" x14ac:dyDescent="0.25">
      <c r="A30" s="54" t="s">
        <v>86</v>
      </c>
      <c r="B30" s="55"/>
      <c r="C30" s="55"/>
      <c r="D30" s="55"/>
      <c r="E30" s="55"/>
      <c r="F30" s="55"/>
      <c r="G30" s="55"/>
      <c r="H30" s="56"/>
      <c r="I30" s="10"/>
      <c r="J30" s="52" t="s">
        <v>144</v>
      </c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3"/>
      <c r="AW30" s="47" t="s">
        <v>24</v>
      </c>
      <c r="AX30" s="48"/>
      <c r="AY30" s="48"/>
      <c r="AZ30" s="48"/>
      <c r="BA30" s="48"/>
      <c r="BB30" s="48"/>
      <c r="BC30" s="48"/>
      <c r="BD30" s="48"/>
      <c r="BE30" s="48"/>
      <c r="BF30" s="48"/>
      <c r="BG30" s="49"/>
      <c r="BH30" s="60">
        <f>BH18</f>
        <v>0</v>
      </c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2"/>
      <c r="BV30" s="60">
        <f>BV18</f>
        <v>0</v>
      </c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2"/>
      <c r="CJ30" s="51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3"/>
    </row>
    <row r="31" spans="1:105" ht="39.75" customHeight="1" x14ac:dyDescent="0.25">
      <c r="A31" s="54" t="s">
        <v>88</v>
      </c>
      <c r="B31" s="55"/>
      <c r="C31" s="55"/>
      <c r="D31" s="55"/>
      <c r="E31" s="55"/>
      <c r="F31" s="55"/>
      <c r="G31" s="55"/>
      <c r="H31" s="56"/>
      <c r="I31" s="10"/>
      <c r="J31" s="52" t="s">
        <v>145</v>
      </c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3"/>
      <c r="AW31" s="47" t="s">
        <v>24</v>
      </c>
      <c r="AX31" s="48"/>
      <c r="AY31" s="48"/>
      <c r="AZ31" s="48"/>
      <c r="BA31" s="48"/>
      <c r="BB31" s="48"/>
      <c r="BC31" s="48"/>
      <c r="BD31" s="48"/>
      <c r="BE31" s="48"/>
      <c r="BF31" s="48"/>
      <c r="BG31" s="49"/>
      <c r="BH31" s="60">
        <v>1187.93</v>
      </c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2"/>
      <c r="BV31" s="60">
        <v>579.04999999999995</v>
      </c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2"/>
      <c r="CJ31" s="51" t="s">
        <v>201</v>
      </c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3"/>
    </row>
    <row r="32" spans="1:105" ht="36.75" customHeight="1" x14ac:dyDescent="0.25">
      <c r="A32" s="54" t="s">
        <v>93</v>
      </c>
      <c r="B32" s="55"/>
      <c r="C32" s="55"/>
      <c r="D32" s="55"/>
      <c r="E32" s="55"/>
      <c r="F32" s="55"/>
      <c r="G32" s="55"/>
      <c r="H32" s="56"/>
      <c r="I32" s="10"/>
      <c r="J32" s="52" t="s">
        <v>146</v>
      </c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3"/>
      <c r="AW32" s="47" t="s">
        <v>24</v>
      </c>
      <c r="AX32" s="48"/>
      <c r="AY32" s="48"/>
      <c r="AZ32" s="48"/>
      <c r="BA32" s="48"/>
      <c r="BB32" s="48"/>
      <c r="BC32" s="48"/>
      <c r="BD32" s="48"/>
      <c r="BE32" s="48"/>
      <c r="BF32" s="48"/>
      <c r="BG32" s="49"/>
      <c r="BH32" s="60" t="s">
        <v>179</v>
      </c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2"/>
      <c r="BV32" s="60" t="s">
        <v>179</v>
      </c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2"/>
      <c r="CJ32" s="51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3"/>
    </row>
    <row r="33" spans="1:105" ht="9.9499999999999993" customHeight="1" x14ac:dyDescent="0.25"/>
    <row r="34" spans="1:105" s="6" customFormat="1" ht="12.75" x14ac:dyDescent="0.2">
      <c r="A34" s="6" t="s">
        <v>117</v>
      </c>
    </row>
    <row r="35" spans="1:105" s="6" customFormat="1" ht="63" customHeight="1" x14ac:dyDescent="0.2">
      <c r="A35" s="63" t="s">
        <v>147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</row>
    <row r="36" spans="1:105" s="6" customFormat="1" ht="25.5" customHeight="1" x14ac:dyDescent="0.2">
      <c r="A36" s="63" t="s">
        <v>148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</row>
    <row r="37" spans="1:105" s="6" customFormat="1" ht="25.5" customHeight="1" x14ac:dyDescent="0.2">
      <c r="A37" s="63" t="s">
        <v>149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</row>
    <row r="38" spans="1:105" ht="3" customHeight="1" x14ac:dyDescent="0.25"/>
    <row r="39" spans="1:105" ht="15" customHeight="1" x14ac:dyDescent="0.25"/>
    <row r="40" spans="1:105" s="6" customFormat="1" ht="15" hidden="1" customHeight="1" x14ac:dyDescent="0.2">
      <c r="J40" s="6" t="s">
        <v>180</v>
      </c>
      <c r="CK40" s="6" t="s">
        <v>181</v>
      </c>
    </row>
    <row r="41" spans="1:105" s="6" customFormat="1" ht="15" customHeight="1" x14ac:dyDescent="0.2"/>
    <row r="42" spans="1:105" ht="15" customHeight="1" x14ac:dyDescent="0.25"/>
    <row r="43" spans="1:105" ht="15" customHeight="1" x14ac:dyDescent="0.25"/>
    <row r="44" spans="1:105" ht="15" customHeight="1" x14ac:dyDescent="0.25"/>
    <row r="45" spans="1:105" ht="15" customHeight="1" x14ac:dyDescent="0.25"/>
    <row r="46" spans="1:105" ht="15" customHeight="1" x14ac:dyDescent="0.25"/>
    <row r="47" spans="1:105" ht="15" customHeight="1" x14ac:dyDescent="0.25"/>
    <row r="48" spans="1:105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</sheetData>
  <mergeCells count="128">
    <mergeCell ref="A19:H19"/>
    <mergeCell ref="J19:AV19"/>
    <mergeCell ref="AW19:BG19"/>
    <mergeCell ref="BH19:BU19"/>
    <mergeCell ref="BV19:CI19"/>
    <mergeCell ref="CJ19:DA19"/>
    <mergeCell ref="CJ17:DA18"/>
    <mergeCell ref="A15:H15"/>
    <mergeCell ref="J15:AV15"/>
    <mergeCell ref="AW15:BG15"/>
    <mergeCell ref="BH15:BU15"/>
    <mergeCell ref="BV15:CI15"/>
    <mergeCell ref="CJ15:DA15"/>
    <mergeCell ref="A16:H16"/>
    <mergeCell ref="J16:AV16"/>
    <mergeCell ref="AW16:BG16"/>
    <mergeCell ref="BH16:BU16"/>
    <mergeCell ref="BV16:CI16"/>
    <mergeCell ref="CJ16:DA16"/>
    <mergeCell ref="A17:H17"/>
    <mergeCell ref="J17:AV17"/>
    <mergeCell ref="AW17:BG17"/>
    <mergeCell ref="BH17:BU17"/>
    <mergeCell ref="BV17:CI17"/>
    <mergeCell ref="A18:H18"/>
    <mergeCell ref="J18:AV18"/>
    <mergeCell ref="AW18:BG18"/>
    <mergeCell ref="BH18:BU18"/>
    <mergeCell ref="BV18:CI18"/>
    <mergeCell ref="A31:H31"/>
    <mergeCell ref="J31:AV31"/>
    <mergeCell ref="AW31:BG31"/>
    <mergeCell ref="BH31:BU31"/>
    <mergeCell ref="BV31:CI31"/>
    <mergeCell ref="CJ31:DA31"/>
    <mergeCell ref="A36:DA36"/>
    <mergeCell ref="A37:DA37"/>
    <mergeCell ref="A35:DA35"/>
    <mergeCell ref="A32:H32"/>
    <mergeCell ref="J32:AV32"/>
    <mergeCell ref="AW32:BG32"/>
    <mergeCell ref="BH32:BU32"/>
    <mergeCell ref="BV32:CI32"/>
    <mergeCell ref="CJ32:DA32"/>
    <mergeCell ref="A29:H29"/>
    <mergeCell ref="J29:AV29"/>
    <mergeCell ref="AW29:BG29"/>
    <mergeCell ref="BH29:BU29"/>
    <mergeCell ref="BV29:CI29"/>
    <mergeCell ref="CJ29:DA29"/>
    <mergeCell ref="A30:H30"/>
    <mergeCell ref="J30:AV30"/>
    <mergeCell ref="AW30:BG30"/>
    <mergeCell ref="BH30:BU30"/>
    <mergeCell ref="BV30:CI30"/>
    <mergeCell ref="CJ30:DA30"/>
    <mergeCell ref="A27:H27"/>
    <mergeCell ref="J27:AV27"/>
    <mergeCell ref="AW27:BG27"/>
    <mergeCell ref="BH27:BU27"/>
    <mergeCell ref="BV27:CI27"/>
    <mergeCell ref="CJ27:DA27"/>
    <mergeCell ref="A28:H28"/>
    <mergeCell ref="J28:AV28"/>
    <mergeCell ref="AW28:BG28"/>
    <mergeCell ref="BH28:BU28"/>
    <mergeCell ref="BV28:CI28"/>
    <mergeCell ref="CJ28:DA28"/>
    <mergeCell ref="A25:H25"/>
    <mergeCell ref="J25:AV25"/>
    <mergeCell ref="AW25:BG25"/>
    <mergeCell ref="BH25:BU25"/>
    <mergeCell ref="BV25:CI25"/>
    <mergeCell ref="CJ25:DA25"/>
    <mergeCell ref="A26:H26"/>
    <mergeCell ref="J26:AV26"/>
    <mergeCell ref="AW26:BG26"/>
    <mergeCell ref="BH26:BU26"/>
    <mergeCell ref="BV26:CI26"/>
    <mergeCell ref="CJ26:DA26"/>
    <mergeCell ref="A23:H23"/>
    <mergeCell ref="J23:AV23"/>
    <mergeCell ref="AW23:BG23"/>
    <mergeCell ref="BH23:BU23"/>
    <mergeCell ref="BV23:CI23"/>
    <mergeCell ref="CJ23:DA23"/>
    <mergeCell ref="A24:H24"/>
    <mergeCell ref="J24:AV24"/>
    <mergeCell ref="AW24:BG24"/>
    <mergeCell ref="BH24:BU24"/>
    <mergeCell ref="BV24:CI24"/>
    <mergeCell ref="CJ24:DA24"/>
    <mergeCell ref="A21:H21"/>
    <mergeCell ref="J21:AV21"/>
    <mergeCell ref="AW21:BG21"/>
    <mergeCell ref="BH21:BU21"/>
    <mergeCell ref="BV21:CI21"/>
    <mergeCell ref="CJ21:DA21"/>
    <mergeCell ref="A22:H22"/>
    <mergeCell ref="J22:AV22"/>
    <mergeCell ref="AW22:BG22"/>
    <mergeCell ref="BH22:BU22"/>
    <mergeCell ref="BV22:CI22"/>
    <mergeCell ref="CJ22:DA22"/>
    <mergeCell ref="A6:DA6"/>
    <mergeCell ref="A7:DA7"/>
    <mergeCell ref="A8:DA8"/>
    <mergeCell ref="A9:DA9"/>
    <mergeCell ref="A10:DA10"/>
    <mergeCell ref="A12:H13"/>
    <mergeCell ref="I12:AV13"/>
    <mergeCell ref="A20:H20"/>
    <mergeCell ref="J20:AV20"/>
    <mergeCell ref="AW20:BG20"/>
    <mergeCell ref="BH20:BU20"/>
    <mergeCell ref="BV20:CI20"/>
    <mergeCell ref="CJ20:DA20"/>
    <mergeCell ref="AW12:BG13"/>
    <mergeCell ref="BH12:CI12"/>
    <mergeCell ref="CJ12:DA13"/>
    <mergeCell ref="BH13:BU13"/>
    <mergeCell ref="BV13:CI13"/>
    <mergeCell ref="A14:H14"/>
    <mergeCell ref="J14:AV14"/>
    <mergeCell ref="AW14:BG14"/>
    <mergeCell ref="BH14:BU14"/>
    <mergeCell ref="BV14:CI14"/>
    <mergeCell ref="CJ14:DA14"/>
  </mergeCells>
  <pageMargins left="0.31496062992125984" right="0" top="0.35433070866141736" bottom="0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2"/>
  <sheetViews>
    <sheetView workbookViewId="0">
      <selection activeCell="BV20" sqref="BV20:CI20"/>
    </sheetView>
  </sheetViews>
  <sheetFormatPr defaultColWidth="0.85546875" defaultRowHeight="15" x14ac:dyDescent="0.25"/>
  <cols>
    <col min="1" max="101" width="0.85546875" style="16"/>
    <col min="102" max="102" width="7" style="16" customWidth="1"/>
    <col min="103" max="16384" width="0.85546875" style="16"/>
  </cols>
  <sheetData>
    <row r="1" spans="1:105" s="15" customFormat="1" ht="12" customHeight="1" x14ac:dyDescent="0.2">
      <c r="CE1" s="15" t="s">
        <v>123</v>
      </c>
    </row>
    <row r="2" spans="1:105" s="15" customFormat="1" ht="12" customHeight="1" x14ac:dyDescent="0.2">
      <c r="CE2" s="15" t="s">
        <v>124</v>
      </c>
    </row>
    <row r="3" spans="1:105" s="15" customFormat="1" ht="12" customHeight="1" x14ac:dyDescent="0.2">
      <c r="CE3" s="15" t="s">
        <v>125</v>
      </c>
    </row>
    <row r="4" spans="1:105" s="15" customFormat="1" ht="12" customHeight="1" x14ac:dyDescent="0.2">
      <c r="CE4" s="15" t="s">
        <v>126</v>
      </c>
    </row>
    <row r="5" spans="1:105" ht="8.25" customHeight="1" x14ac:dyDescent="0.25"/>
    <row r="6" spans="1:105" s="17" customFormat="1" ht="14.25" customHeight="1" x14ac:dyDescent="0.25">
      <c r="A6" s="71" t="s">
        <v>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</row>
    <row r="7" spans="1:105" s="17" customFormat="1" ht="14.25" customHeight="1" x14ac:dyDescent="0.25">
      <c r="A7" s="71" t="s">
        <v>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</row>
    <row r="8" spans="1:105" s="17" customFormat="1" ht="14.25" customHeight="1" x14ac:dyDescent="0.25">
      <c r="A8" s="71" t="s">
        <v>127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</row>
    <row r="9" spans="1:105" s="17" customFormat="1" ht="14.25" customHeight="1" x14ac:dyDescent="0.25">
      <c r="A9" s="71" t="s">
        <v>128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</row>
    <row r="10" spans="1:105" s="17" customFormat="1" ht="14.25" customHeight="1" x14ac:dyDescent="0.25">
      <c r="A10" s="71" t="s">
        <v>178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</row>
    <row r="11" spans="1:105" s="17" customFormat="1" ht="14.25" customHeight="1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</row>
    <row r="12" spans="1:105" ht="6" customHeight="1" x14ac:dyDescent="0.25"/>
    <row r="13" spans="1:105" x14ac:dyDescent="0.25">
      <c r="A13" s="72" t="s">
        <v>13</v>
      </c>
      <c r="B13" s="73"/>
      <c r="C13" s="73"/>
      <c r="D13" s="73"/>
      <c r="E13" s="73"/>
      <c r="F13" s="73"/>
      <c r="G13" s="73"/>
      <c r="H13" s="74"/>
      <c r="I13" s="92" t="s">
        <v>14</v>
      </c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4"/>
      <c r="AW13" s="72" t="s">
        <v>129</v>
      </c>
      <c r="AX13" s="73"/>
      <c r="AY13" s="73"/>
      <c r="AZ13" s="73"/>
      <c r="BA13" s="73"/>
      <c r="BB13" s="73"/>
      <c r="BC13" s="73"/>
      <c r="BD13" s="73"/>
      <c r="BE13" s="73"/>
      <c r="BF13" s="73"/>
      <c r="BG13" s="74"/>
      <c r="BH13" s="83" t="s">
        <v>183</v>
      </c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5"/>
      <c r="CJ13" s="92" t="s">
        <v>17</v>
      </c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4"/>
    </row>
    <row r="14" spans="1:105" x14ac:dyDescent="0.25">
      <c r="A14" s="75"/>
      <c r="B14" s="76"/>
      <c r="C14" s="76"/>
      <c r="D14" s="76"/>
      <c r="E14" s="76"/>
      <c r="F14" s="76"/>
      <c r="G14" s="76"/>
      <c r="H14" s="77"/>
      <c r="I14" s="75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7"/>
      <c r="AW14" s="75"/>
      <c r="AX14" s="76"/>
      <c r="AY14" s="76"/>
      <c r="AZ14" s="76"/>
      <c r="BA14" s="76"/>
      <c r="BB14" s="76"/>
      <c r="BC14" s="76"/>
      <c r="BD14" s="76"/>
      <c r="BE14" s="76"/>
      <c r="BF14" s="76"/>
      <c r="BG14" s="77"/>
      <c r="BH14" s="83" t="s">
        <v>131</v>
      </c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5"/>
      <c r="BV14" s="83" t="s">
        <v>18</v>
      </c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5"/>
      <c r="CJ14" s="75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7"/>
    </row>
    <row r="15" spans="1:105" ht="24.75" customHeight="1" x14ac:dyDescent="0.25">
      <c r="A15" s="78" t="s">
        <v>19</v>
      </c>
      <c r="B15" s="79"/>
      <c r="C15" s="79"/>
      <c r="D15" s="79"/>
      <c r="E15" s="79"/>
      <c r="F15" s="79"/>
      <c r="G15" s="79"/>
      <c r="H15" s="80"/>
      <c r="I15" s="18"/>
      <c r="J15" s="81" t="s">
        <v>132</v>
      </c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2"/>
      <c r="AW15" s="83" t="s">
        <v>24</v>
      </c>
      <c r="AX15" s="84"/>
      <c r="AY15" s="84"/>
      <c r="AZ15" s="84"/>
      <c r="BA15" s="84"/>
      <c r="BB15" s="84"/>
      <c r="BC15" s="84"/>
      <c r="BD15" s="84"/>
      <c r="BE15" s="84"/>
      <c r="BF15" s="84"/>
      <c r="BG15" s="85"/>
      <c r="BH15" s="57">
        <f>BH16</f>
        <v>16361.229999999998</v>
      </c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9"/>
      <c r="BV15" s="57">
        <f>BV16</f>
        <v>10204.8223</v>
      </c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9"/>
      <c r="CJ15" s="89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2"/>
    </row>
    <row r="16" spans="1:105" ht="25.5" customHeight="1" x14ac:dyDescent="0.25">
      <c r="A16" s="78" t="s">
        <v>22</v>
      </c>
      <c r="B16" s="79"/>
      <c r="C16" s="79"/>
      <c r="D16" s="79"/>
      <c r="E16" s="79"/>
      <c r="F16" s="79"/>
      <c r="G16" s="79"/>
      <c r="H16" s="80"/>
      <c r="I16" s="18"/>
      <c r="J16" s="81" t="s">
        <v>133</v>
      </c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2"/>
      <c r="AW16" s="83" t="s">
        <v>24</v>
      </c>
      <c r="AX16" s="84"/>
      <c r="AY16" s="84"/>
      <c r="AZ16" s="84"/>
      <c r="BA16" s="84"/>
      <c r="BB16" s="84"/>
      <c r="BC16" s="84"/>
      <c r="BD16" s="84"/>
      <c r="BE16" s="84"/>
      <c r="BF16" s="84"/>
      <c r="BG16" s="85"/>
      <c r="BH16" s="86">
        <f>BH17+BH23</f>
        <v>16361.229999999998</v>
      </c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8"/>
      <c r="BV16" s="86">
        <f>BV17+BV23</f>
        <v>10204.8223</v>
      </c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8"/>
      <c r="CJ16" s="89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2"/>
    </row>
    <row r="17" spans="1:105" ht="27" customHeight="1" x14ac:dyDescent="0.25">
      <c r="A17" s="78" t="s">
        <v>25</v>
      </c>
      <c r="B17" s="79"/>
      <c r="C17" s="79"/>
      <c r="D17" s="79"/>
      <c r="E17" s="79"/>
      <c r="F17" s="79"/>
      <c r="G17" s="79"/>
      <c r="H17" s="80"/>
      <c r="I17" s="18"/>
      <c r="J17" s="81" t="s">
        <v>134</v>
      </c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2"/>
      <c r="AW17" s="83" t="s">
        <v>24</v>
      </c>
      <c r="AX17" s="84"/>
      <c r="AY17" s="84"/>
      <c r="AZ17" s="84"/>
      <c r="BA17" s="84"/>
      <c r="BB17" s="84"/>
      <c r="BC17" s="84"/>
      <c r="BD17" s="84"/>
      <c r="BE17" s="84"/>
      <c r="BF17" s="84"/>
      <c r="BG17" s="85"/>
      <c r="BH17" s="86">
        <f>BH18+BH20+BH22</f>
        <v>2374.65</v>
      </c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8"/>
      <c r="BV17" s="86">
        <f>BV18+BV20+BV22</f>
        <v>4842.1749999999993</v>
      </c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8"/>
      <c r="CJ17" s="89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2"/>
    </row>
    <row r="18" spans="1:105" ht="15" customHeight="1" x14ac:dyDescent="0.25">
      <c r="A18" s="78" t="s">
        <v>27</v>
      </c>
      <c r="B18" s="79"/>
      <c r="C18" s="79"/>
      <c r="D18" s="79"/>
      <c r="E18" s="79"/>
      <c r="F18" s="79"/>
      <c r="G18" s="79"/>
      <c r="H18" s="80"/>
      <c r="I18" s="18"/>
      <c r="J18" s="81" t="s">
        <v>28</v>
      </c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2"/>
      <c r="AW18" s="83" t="s">
        <v>24</v>
      </c>
      <c r="AX18" s="84"/>
      <c r="AY18" s="84"/>
      <c r="AZ18" s="84"/>
      <c r="BA18" s="84"/>
      <c r="BB18" s="84"/>
      <c r="BC18" s="84"/>
      <c r="BD18" s="84"/>
      <c r="BE18" s="84"/>
      <c r="BF18" s="84"/>
      <c r="BG18" s="85"/>
      <c r="BH18" s="86">
        <v>81.91</v>
      </c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8"/>
      <c r="BV18" s="86">
        <v>3032.3629999999998</v>
      </c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8"/>
      <c r="CJ18" s="65" t="s">
        <v>194</v>
      </c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7"/>
    </row>
    <row r="19" spans="1:105" ht="15" customHeight="1" x14ac:dyDescent="0.25">
      <c r="A19" s="78" t="s">
        <v>29</v>
      </c>
      <c r="B19" s="79"/>
      <c r="C19" s="79"/>
      <c r="D19" s="79"/>
      <c r="E19" s="79"/>
      <c r="F19" s="79"/>
      <c r="G19" s="79"/>
      <c r="H19" s="80"/>
      <c r="I19" s="18"/>
      <c r="J19" s="81" t="s">
        <v>36</v>
      </c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2"/>
      <c r="AW19" s="83" t="s">
        <v>24</v>
      </c>
      <c r="AX19" s="84"/>
      <c r="AY19" s="84"/>
      <c r="AZ19" s="84"/>
      <c r="BA19" s="84"/>
      <c r="BB19" s="84"/>
      <c r="BC19" s="84"/>
      <c r="BD19" s="84"/>
      <c r="BE19" s="84"/>
      <c r="BF19" s="84"/>
      <c r="BG19" s="85"/>
      <c r="BH19" s="86">
        <v>0</v>
      </c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8"/>
      <c r="BV19" s="86">
        <v>0</v>
      </c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8"/>
      <c r="CJ19" s="68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70"/>
    </row>
    <row r="20" spans="1:105" ht="26.25" customHeight="1" x14ac:dyDescent="0.25">
      <c r="A20" s="78" t="s">
        <v>37</v>
      </c>
      <c r="B20" s="79"/>
      <c r="C20" s="79"/>
      <c r="D20" s="79"/>
      <c r="E20" s="79"/>
      <c r="F20" s="79"/>
      <c r="G20" s="79"/>
      <c r="H20" s="80"/>
      <c r="I20" s="18"/>
      <c r="J20" s="81" t="s">
        <v>38</v>
      </c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2"/>
      <c r="AW20" s="83" t="s">
        <v>24</v>
      </c>
      <c r="AX20" s="84"/>
      <c r="AY20" s="84"/>
      <c r="AZ20" s="84"/>
      <c r="BA20" s="84"/>
      <c r="BB20" s="84"/>
      <c r="BC20" s="84"/>
      <c r="BD20" s="84"/>
      <c r="BE20" s="84"/>
      <c r="BF20" s="84"/>
      <c r="BG20" s="85"/>
      <c r="BH20" s="86">
        <v>1464.41</v>
      </c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8"/>
      <c r="BV20" s="86">
        <v>831.36300000000006</v>
      </c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8"/>
      <c r="CJ20" s="89" t="s">
        <v>202</v>
      </c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2"/>
    </row>
    <row r="21" spans="1:105" ht="15" customHeight="1" x14ac:dyDescent="0.25">
      <c r="A21" s="78" t="s">
        <v>31</v>
      </c>
      <c r="B21" s="79"/>
      <c r="C21" s="79"/>
      <c r="D21" s="79"/>
      <c r="E21" s="79"/>
      <c r="F21" s="79"/>
      <c r="G21" s="79"/>
      <c r="H21" s="80"/>
      <c r="I21" s="18"/>
      <c r="J21" s="81" t="s">
        <v>36</v>
      </c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2"/>
      <c r="AW21" s="83" t="s">
        <v>24</v>
      </c>
      <c r="AX21" s="84"/>
      <c r="AY21" s="84"/>
      <c r="AZ21" s="84"/>
      <c r="BA21" s="84"/>
      <c r="BB21" s="84"/>
      <c r="BC21" s="84"/>
      <c r="BD21" s="84"/>
      <c r="BE21" s="84"/>
      <c r="BF21" s="84"/>
      <c r="BG21" s="85"/>
      <c r="BH21" s="86">
        <v>0</v>
      </c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8"/>
      <c r="BV21" s="86">
        <v>0</v>
      </c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8"/>
      <c r="CJ21" s="89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2"/>
    </row>
    <row r="22" spans="1:105" ht="26.25" customHeight="1" x14ac:dyDescent="0.25">
      <c r="A22" s="78" t="s">
        <v>40</v>
      </c>
      <c r="B22" s="79"/>
      <c r="C22" s="79"/>
      <c r="D22" s="79"/>
      <c r="E22" s="79"/>
      <c r="F22" s="79"/>
      <c r="G22" s="79"/>
      <c r="H22" s="80"/>
      <c r="I22" s="18"/>
      <c r="J22" s="81" t="s">
        <v>135</v>
      </c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2"/>
      <c r="AW22" s="83" t="s">
        <v>24</v>
      </c>
      <c r="AX22" s="84"/>
      <c r="AY22" s="84"/>
      <c r="AZ22" s="84"/>
      <c r="BA22" s="84"/>
      <c r="BB22" s="84"/>
      <c r="BC22" s="84"/>
      <c r="BD22" s="84"/>
      <c r="BE22" s="84"/>
      <c r="BF22" s="84"/>
      <c r="BG22" s="85"/>
      <c r="BH22" s="86">
        <f>118.97+709.36</f>
        <v>828.33</v>
      </c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8"/>
      <c r="BV22" s="86">
        <v>978.44899999999996</v>
      </c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8"/>
      <c r="CJ22" s="89" t="s">
        <v>203</v>
      </c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2"/>
    </row>
    <row r="23" spans="1:105" ht="41.25" customHeight="1" x14ac:dyDescent="0.25">
      <c r="A23" s="78" t="s">
        <v>81</v>
      </c>
      <c r="B23" s="79"/>
      <c r="C23" s="79"/>
      <c r="D23" s="79"/>
      <c r="E23" s="79"/>
      <c r="F23" s="79"/>
      <c r="G23" s="79"/>
      <c r="H23" s="80"/>
      <c r="I23" s="18"/>
      <c r="J23" s="81" t="s">
        <v>136</v>
      </c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2"/>
      <c r="AW23" s="83" t="s">
        <v>24</v>
      </c>
      <c r="AX23" s="84"/>
      <c r="AY23" s="84"/>
      <c r="AZ23" s="84"/>
      <c r="BA23" s="84"/>
      <c r="BB23" s="84"/>
      <c r="BC23" s="84"/>
      <c r="BD23" s="84"/>
      <c r="BE23" s="84"/>
      <c r="BF23" s="84"/>
      <c r="BG23" s="85"/>
      <c r="BH23" s="86">
        <f>BH24+BH25+BH26+BH27+BH28+BH29+BH30</f>
        <v>13986.579999999998</v>
      </c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8"/>
      <c r="BV23" s="86">
        <f>BV24+BV25+BV26+BV27+BV28+BV29+BV30</f>
        <v>5362.6472999999996</v>
      </c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8"/>
      <c r="CJ23" s="89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2"/>
    </row>
    <row r="24" spans="1:105" x14ac:dyDescent="0.25">
      <c r="A24" s="78" t="s">
        <v>83</v>
      </c>
      <c r="B24" s="79"/>
      <c r="C24" s="79"/>
      <c r="D24" s="79"/>
      <c r="E24" s="79"/>
      <c r="F24" s="79"/>
      <c r="G24" s="79"/>
      <c r="H24" s="80"/>
      <c r="I24" s="18"/>
      <c r="J24" s="81" t="s">
        <v>137</v>
      </c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2"/>
      <c r="AW24" s="83" t="s">
        <v>24</v>
      </c>
      <c r="AX24" s="84"/>
      <c r="AY24" s="84"/>
      <c r="AZ24" s="84"/>
      <c r="BA24" s="84"/>
      <c r="BB24" s="84"/>
      <c r="BC24" s="84"/>
      <c r="BD24" s="84"/>
      <c r="BE24" s="84"/>
      <c r="BF24" s="84"/>
      <c r="BG24" s="85"/>
      <c r="BH24" s="86">
        <v>1029</v>
      </c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8"/>
      <c r="BV24" s="86">
        <v>1049.4749999999999</v>
      </c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8"/>
      <c r="CJ24" s="89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2"/>
    </row>
    <row r="25" spans="1:105" ht="15" customHeight="1" x14ac:dyDescent="0.25">
      <c r="A25" s="78" t="s">
        <v>84</v>
      </c>
      <c r="B25" s="79"/>
      <c r="C25" s="79"/>
      <c r="D25" s="79"/>
      <c r="E25" s="79"/>
      <c r="F25" s="79"/>
      <c r="G25" s="79"/>
      <c r="H25" s="80"/>
      <c r="I25" s="18"/>
      <c r="J25" s="81" t="s">
        <v>61</v>
      </c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2"/>
      <c r="AW25" s="83" t="s">
        <v>24</v>
      </c>
      <c r="AX25" s="84"/>
      <c r="AY25" s="84"/>
      <c r="AZ25" s="84"/>
      <c r="BA25" s="84"/>
      <c r="BB25" s="84"/>
      <c r="BC25" s="84"/>
      <c r="BD25" s="84"/>
      <c r="BE25" s="84"/>
      <c r="BF25" s="84"/>
      <c r="BG25" s="85"/>
      <c r="BH25" s="86">
        <v>445.18</v>
      </c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8"/>
      <c r="BV25" s="86">
        <v>252.73400000000001</v>
      </c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8"/>
      <c r="CJ25" s="89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2"/>
    </row>
    <row r="26" spans="1:105" ht="15" customHeight="1" x14ac:dyDescent="0.25">
      <c r="A26" s="78" t="s">
        <v>85</v>
      </c>
      <c r="B26" s="79"/>
      <c r="C26" s="79"/>
      <c r="D26" s="79"/>
      <c r="E26" s="79"/>
      <c r="F26" s="79"/>
      <c r="G26" s="79"/>
      <c r="H26" s="80"/>
      <c r="I26" s="18"/>
      <c r="J26" s="81" t="s">
        <v>138</v>
      </c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2"/>
      <c r="AW26" s="83" t="s">
        <v>24</v>
      </c>
      <c r="AX26" s="84"/>
      <c r="AY26" s="84"/>
      <c r="AZ26" s="84"/>
      <c r="BA26" s="84"/>
      <c r="BB26" s="84"/>
      <c r="BC26" s="84"/>
      <c r="BD26" s="84"/>
      <c r="BE26" s="84"/>
      <c r="BF26" s="84"/>
      <c r="BG26" s="85"/>
      <c r="BH26" s="86">
        <v>0</v>
      </c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8"/>
      <c r="BV26" s="86">
        <v>0</v>
      </c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8"/>
      <c r="CJ26" s="89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2"/>
    </row>
    <row r="27" spans="1:105" ht="15" customHeight="1" x14ac:dyDescent="0.25">
      <c r="A27" s="78" t="s">
        <v>139</v>
      </c>
      <c r="B27" s="79"/>
      <c r="C27" s="79"/>
      <c r="D27" s="79"/>
      <c r="E27" s="79"/>
      <c r="F27" s="79"/>
      <c r="G27" s="79"/>
      <c r="H27" s="80"/>
      <c r="I27" s="18"/>
      <c r="J27" s="81" t="s">
        <v>69</v>
      </c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2"/>
      <c r="AW27" s="83" t="s">
        <v>24</v>
      </c>
      <c r="AX27" s="84"/>
      <c r="AY27" s="84"/>
      <c r="AZ27" s="84"/>
      <c r="BA27" s="84"/>
      <c r="BB27" s="84"/>
      <c r="BC27" s="84"/>
      <c r="BD27" s="84"/>
      <c r="BE27" s="84"/>
      <c r="BF27" s="84"/>
      <c r="BG27" s="85"/>
      <c r="BH27" s="86">
        <v>0</v>
      </c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8"/>
      <c r="BV27" s="86">
        <v>0</v>
      </c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8"/>
      <c r="CJ27" s="89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2"/>
    </row>
    <row r="28" spans="1:105" ht="15" customHeight="1" x14ac:dyDescent="0.25">
      <c r="A28" s="78" t="s">
        <v>140</v>
      </c>
      <c r="B28" s="79"/>
      <c r="C28" s="79"/>
      <c r="D28" s="79"/>
      <c r="E28" s="79"/>
      <c r="F28" s="79"/>
      <c r="G28" s="79"/>
      <c r="H28" s="80"/>
      <c r="I28" s="18"/>
      <c r="J28" s="81" t="s">
        <v>71</v>
      </c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2"/>
      <c r="AW28" s="83" t="s">
        <v>24</v>
      </c>
      <c r="AX28" s="84"/>
      <c r="AY28" s="84"/>
      <c r="AZ28" s="84"/>
      <c r="BA28" s="84"/>
      <c r="BB28" s="84"/>
      <c r="BC28" s="84"/>
      <c r="BD28" s="84"/>
      <c r="BE28" s="84"/>
      <c r="BF28" s="84"/>
      <c r="BG28" s="85"/>
      <c r="BH28" s="86">
        <f>29.74+10.63</f>
        <v>40.369999999999997</v>
      </c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8"/>
      <c r="BV28" s="86">
        <v>220.1523</v>
      </c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8"/>
      <c r="CJ28" s="51" t="s">
        <v>200</v>
      </c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3"/>
    </row>
    <row r="29" spans="1:105" ht="52.5" customHeight="1" x14ac:dyDescent="0.25">
      <c r="A29" s="78" t="s">
        <v>141</v>
      </c>
      <c r="B29" s="79"/>
      <c r="C29" s="79"/>
      <c r="D29" s="79"/>
      <c r="E29" s="79"/>
      <c r="F29" s="79"/>
      <c r="G29" s="79"/>
      <c r="H29" s="80"/>
      <c r="I29" s="18"/>
      <c r="J29" s="81" t="s">
        <v>82</v>
      </c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2"/>
      <c r="AW29" s="83" t="s">
        <v>24</v>
      </c>
      <c r="AX29" s="84"/>
      <c r="AY29" s="84"/>
      <c r="AZ29" s="84"/>
      <c r="BA29" s="84"/>
      <c r="BB29" s="84"/>
      <c r="BC29" s="84"/>
      <c r="BD29" s="84"/>
      <c r="BE29" s="84"/>
      <c r="BF29" s="84"/>
      <c r="BG29" s="85"/>
      <c r="BH29" s="86">
        <v>11225.96</v>
      </c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8"/>
      <c r="BV29" s="86">
        <v>0</v>
      </c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8"/>
      <c r="CJ29" s="89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2"/>
    </row>
    <row r="30" spans="1:105" ht="26.25" customHeight="1" x14ac:dyDescent="0.25">
      <c r="A30" s="78" t="s">
        <v>142</v>
      </c>
      <c r="B30" s="79"/>
      <c r="C30" s="79"/>
      <c r="D30" s="79"/>
      <c r="E30" s="79"/>
      <c r="F30" s="79"/>
      <c r="G30" s="79"/>
      <c r="H30" s="80"/>
      <c r="I30" s="18"/>
      <c r="J30" s="81" t="s">
        <v>143</v>
      </c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2"/>
      <c r="AW30" s="83" t="s">
        <v>24</v>
      </c>
      <c r="AX30" s="84"/>
      <c r="AY30" s="84"/>
      <c r="AZ30" s="84"/>
      <c r="BA30" s="84"/>
      <c r="BB30" s="84"/>
      <c r="BC30" s="84"/>
      <c r="BD30" s="84"/>
      <c r="BE30" s="84"/>
      <c r="BF30" s="84"/>
      <c r="BG30" s="85"/>
      <c r="BH30" s="86">
        <f>843.47+370+32.6</f>
        <v>1246.07</v>
      </c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8"/>
      <c r="BV30" s="86">
        <f>3037.256+803.03</f>
        <v>3840.2860000000001</v>
      </c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8"/>
      <c r="CJ30" s="51" t="s">
        <v>199</v>
      </c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3"/>
    </row>
    <row r="31" spans="1:105" ht="27" customHeight="1" x14ac:dyDescent="0.25">
      <c r="A31" s="78" t="s">
        <v>86</v>
      </c>
      <c r="B31" s="79"/>
      <c r="C31" s="79"/>
      <c r="D31" s="79"/>
      <c r="E31" s="79"/>
      <c r="F31" s="79"/>
      <c r="G31" s="79"/>
      <c r="H31" s="80"/>
      <c r="I31" s="18"/>
      <c r="J31" s="81" t="s">
        <v>144</v>
      </c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2"/>
      <c r="AW31" s="83" t="s">
        <v>24</v>
      </c>
      <c r="AX31" s="84"/>
      <c r="AY31" s="84"/>
      <c r="AZ31" s="84"/>
      <c r="BA31" s="84"/>
      <c r="BB31" s="84"/>
      <c r="BC31" s="84"/>
      <c r="BD31" s="84"/>
      <c r="BE31" s="84"/>
      <c r="BF31" s="84"/>
      <c r="BG31" s="85"/>
      <c r="BH31" s="86">
        <f>BH19</f>
        <v>0</v>
      </c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8"/>
      <c r="BV31" s="86">
        <f>BV19</f>
        <v>0</v>
      </c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8"/>
      <c r="CJ31" s="89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2"/>
    </row>
    <row r="32" spans="1:105" ht="39.75" customHeight="1" x14ac:dyDescent="0.25">
      <c r="A32" s="78" t="s">
        <v>88</v>
      </c>
      <c r="B32" s="79"/>
      <c r="C32" s="79"/>
      <c r="D32" s="79"/>
      <c r="E32" s="79"/>
      <c r="F32" s="79"/>
      <c r="G32" s="79"/>
      <c r="H32" s="80"/>
      <c r="I32" s="18"/>
      <c r="J32" s="81" t="s">
        <v>145</v>
      </c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2"/>
      <c r="AW32" s="83" t="s">
        <v>24</v>
      </c>
      <c r="AX32" s="84"/>
      <c r="AY32" s="84"/>
      <c r="AZ32" s="84"/>
      <c r="BA32" s="84"/>
      <c r="BB32" s="84"/>
      <c r="BC32" s="84"/>
      <c r="BD32" s="84"/>
      <c r="BE32" s="84"/>
      <c r="BF32" s="84"/>
      <c r="BG32" s="85"/>
      <c r="BH32" s="86">
        <v>1833.89</v>
      </c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8"/>
      <c r="BV32" s="86">
        <v>1876.6489999999999</v>
      </c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8"/>
      <c r="CJ32" s="89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2"/>
    </row>
    <row r="33" spans="1:105" ht="36.75" customHeight="1" x14ac:dyDescent="0.25">
      <c r="A33" s="78" t="s">
        <v>93</v>
      </c>
      <c r="B33" s="79"/>
      <c r="C33" s="79"/>
      <c r="D33" s="79"/>
      <c r="E33" s="79"/>
      <c r="F33" s="79"/>
      <c r="G33" s="79"/>
      <c r="H33" s="80"/>
      <c r="I33" s="18"/>
      <c r="J33" s="81" t="s">
        <v>146</v>
      </c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2"/>
      <c r="AW33" s="83" t="s">
        <v>24</v>
      </c>
      <c r="AX33" s="84"/>
      <c r="AY33" s="84"/>
      <c r="AZ33" s="84"/>
      <c r="BA33" s="84"/>
      <c r="BB33" s="84"/>
      <c r="BC33" s="84"/>
      <c r="BD33" s="84"/>
      <c r="BE33" s="84"/>
      <c r="BF33" s="84"/>
      <c r="BG33" s="85"/>
      <c r="BH33" s="86" t="s">
        <v>179</v>
      </c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8"/>
      <c r="BV33" s="86" t="s">
        <v>179</v>
      </c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8"/>
      <c r="CJ33" s="89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2"/>
    </row>
    <row r="34" spans="1:105" ht="9.9499999999999993" customHeight="1" x14ac:dyDescent="0.25"/>
    <row r="35" spans="1:105" s="15" customFormat="1" ht="12.75" x14ac:dyDescent="0.2">
      <c r="A35" s="15" t="s">
        <v>117</v>
      </c>
    </row>
    <row r="36" spans="1:105" s="15" customFormat="1" ht="63" customHeight="1" x14ac:dyDescent="0.2">
      <c r="A36" s="90" t="s">
        <v>147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</row>
    <row r="37" spans="1:105" s="15" customFormat="1" ht="25.5" customHeight="1" x14ac:dyDescent="0.2">
      <c r="A37" s="90" t="s">
        <v>148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</row>
    <row r="38" spans="1:105" s="15" customFormat="1" ht="25.5" customHeight="1" x14ac:dyDescent="0.2">
      <c r="A38" s="90" t="s">
        <v>149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</row>
    <row r="39" spans="1:105" ht="3" customHeight="1" x14ac:dyDescent="0.25"/>
    <row r="41" spans="1:105" s="15" customFormat="1" ht="15" hidden="1" customHeight="1" x14ac:dyDescent="0.2">
      <c r="J41" s="15" t="s">
        <v>180</v>
      </c>
      <c r="CK41" s="15" t="s">
        <v>181</v>
      </c>
    </row>
    <row r="42" spans="1:105" s="15" customFormat="1" ht="15" customHeight="1" x14ac:dyDescent="0.2"/>
  </sheetData>
  <mergeCells count="129">
    <mergeCell ref="BV19:CI19"/>
    <mergeCell ref="A20:H20"/>
    <mergeCell ref="J20:AV20"/>
    <mergeCell ref="AW20:BG20"/>
    <mergeCell ref="BH20:BU20"/>
    <mergeCell ref="BV20:CI20"/>
    <mergeCell ref="A15:H15"/>
    <mergeCell ref="J15:AV15"/>
    <mergeCell ref="AW15:BG15"/>
    <mergeCell ref="BH15:BU15"/>
    <mergeCell ref="BV15:CI15"/>
    <mergeCell ref="CJ15:DA15"/>
    <mergeCell ref="CJ20:DA20"/>
    <mergeCell ref="CJ18:DA19"/>
    <mergeCell ref="A16:H16"/>
    <mergeCell ref="J16:AV16"/>
    <mergeCell ref="AW16:BG16"/>
    <mergeCell ref="BH16:BU16"/>
    <mergeCell ref="BV16:CI16"/>
    <mergeCell ref="CJ16:DA16"/>
    <mergeCell ref="A17:H17"/>
    <mergeCell ref="J17:AV17"/>
    <mergeCell ref="AW17:BG17"/>
    <mergeCell ref="BH17:BU17"/>
    <mergeCell ref="BV17:CI17"/>
    <mergeCell ref="CJ17:DA17"/>
    <mergeCell ref="A19:H19"/>
    <mergeCell ref="J19:AV19"/>
    <mergeCell ref="AW19:BG19"/>
    <mergeCell ref="BH19:BU19"/>
    <mergeCell ref="A38:DA38"/>
    <mergeCell ref="A36:DA36"/>
    <mergeCell ref="A37:DA37"/>
    <mergeCell ref="A32:H32"/>
    <mergeCell ref="J32:AV32"/>
    <mergeCell ref="AW32:BG32"/>
    <mergeCell ref="BH32:BU32"/>
    <mergeCell ref="BV32:CI32"/>
    <mergeCell ref="CJ32:DA32"/>
    <mergeCell ref="A33:H33"/>
    <mergeCell ref="J33:AV33"/>
    <mergeCell ref="AW33:BG33"/>
    <mergeCell ref="BH33:BU33"/>
    <mergeCell ref="BV33:CI33"/>
    <mergeCell ref="CJ33:DA33"/>
    <mergeCell ref="A30:H30"/>
    <mergeCell ref="J30:AV30"/>
    <mergeCell ref="AW30:BG30"/>
    <mergeCell ref="BH30:BU30"/>
    <mergeCell ref="BV30:CI30"/>
    <mergeCell ref="CJ30:DA30"/>
    <mergeCell ref="A31:H31"/>
    <mergeCell ref="J31:AV31"/>
    <mergeCell ref="AW31:BG31"/>
    <mergeCell ref="BH31:BU31"/>
    <mergeCell ref="BV31:CI31"/>
    <mergeCell ref="CJ31:DA31"/>
    <mergeCell ref="A28:H28"/>
    <mergeCell ref="J28:AV28"/>
    <mergeCell ref="AW28:BG28"/>
    <mergeCell ref="BH28:BU28"/>
    <mergeCell ref="BV28:CI28"/>
    <mergeCell ref="CJ28:DA28"/>
    <mergeCell ref="A29:H29"/>
    <mergeCell ref="J29:AV29"/>
    <mergeCell ref="AW29:BG29"/>
    <mergeCell ref="BH29:BU29"/>
    <mergeCell ref="BV29:CI29"/>
    <mergeCell ref="CJ29:DA29"/>
    <mergeCell ref="A26:H26"/>
    <mergeCell ref="J26:AV26"/>
    <mergeCell ref="AW26:BG26"/>
    <mergeCell ref="BH26:BU26"/>
    <mergeCell ref="BV26:CI26"/>
    <mergeCell ref="CJ26:DA26"/>
    <mergeCell ref="A27:H27"/>
    <mergeCell ref="J27:AV27"/>
    <mergeCell ref="AW27:BG27"/>
    <mergeCell ref="BH27:BU27"/>
    <mergeCell ref="BV27:CI27"/>
    <mergeCell ref="CJ27:DA27"/>
    <mergeCell ref="A24:H24"/>
    <mergeCell ref="J24:AV24"/>
    <mergeCell ref="AW24:BG24"/>
    <mergeCell ref="BH24:BU24"/>
    <mergeCell ref="BV24:CI24"/>
    <mergeCell ref="CJ24:DA24"/>
    <mergeCell ref="A25:H25"/>
    <mergeCell ref="J25:AV25"/>
    <mergeCell ref="AW25:BG25"/>
    <mergeCell ref="BH25:BU25"/>
    <mergeCell ref="BV25:CI25"/>
    <mergeCell ref="CJ25:DA25"/>
    <mergeCell ref="A22:H22"/>
    <mergeCell ref="J22:AV22"/>
    <mergeCell ref="AW22:BG22"/>
    <mergeCell ref="BH22:BU22"/>
    <mergeCell ref="BV22:CI22"/>
    <mergeCell ref="CJ22:DA22"/>
    <mergeCell ref="A23:H23"/>
    <mergeCell ref="J23:AV23"/>
    <mergeCell ref="AW23:BG23"/>
    <mergeCell ref="BH23:BU23"/>
    <mergeCell ref="BV23:CI23"/>
    <mergeCell ref="CJ23:DA23"/>
    <mergeCell ref="A6:DA6"/>
    <mergeCell ref="A7:DA7"/>
    <mergeCell ref="A8:DA8"/>
    <mergeCell ref="A9:DA9"/>
    <mergeCell ref="A10:DA10"/>
    <mergeCell ref="A11:DA11"/>
    <mergeCell ref="A13:H14"/>
    <mergeCell ref="A21:H21"/>
    <mergeCell ref="J21:AV21"/>
    <mergeCell ref="AW21:BG21"/>
    <mergeCell ref="BH21:BU21"/>
    <mergeCell ref="BV21:CI21"/>
    <mergeCell ref="CJ21:DA21"/>
    <mergeCell ref="A18:H18"/>
    <mergeCell ref="J18:AV18"/>
    <mergeCell ref="AW18:BG18"/>
    <mergeCell ref="BH18:BU18"/>
    <mergeCell ref="BV18:CI18"/>
    <mergeCell ref="I13:AV14"/>
    <mergeCell ref="AW13:BG14"/>
    <mergeCell ref="BH13:CI13"/>
    <mergeCell ref="CJ13:DA14"/>
    <mergeCell ref="BH14:BU14"/>
    <mergeCell ref="BV14:CI14"/>
  </mergeCells>
  <pageMargins left="0.31496062992125984" right="0" top="0.15748031496062992" bottom="0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2"/>
  <sheetViews>
    <sheetView topLeftCell="A7" workbookViewId="0">
      <selection activeCell="BV18" sqref="BV18:CI18"/>
    </sheetView>
  </sheetViews>
  <sheetFormatPr defaultColWidth="0.85546875" defaultRowHeight="15" x14ac:dyDescent="0.25"/>
  <cols>
    <col min="1" max="99" width="0.85546875" style="7"/>
    <col min="100" max="100" width="3.7109375" style="7" customWidth="1"/>
    <col min="101" max="101" width="4.5703125" style="7" customWidth="1"/>
    <col min="102" max="16384" width="0.85546875" style="7"/>
  </cols>
  <sheetData>
    <row r="1" spans="1:105" s="6" customFormat="1" ht="12" customHeight="1" x14ac:dyDescent="0.2">
      <c r="CE1" s="6" t="s">
        <v>123</v>
      </c>
    </row>
    <row r="2" spans="1:105" s="6" customFormat="1" ht="12" customHeight="1" x14ac:dyDescent="0.2">
      <c r="CE2" s="6" t="s">
        <v>124</v>
      </c>
    </row>
    <row r="3" spans="1:105" s="6" customFormat="1" ht="12" customHeight="1" x14ac:dyDescent="0.2">
      <c r="CE3" s="6" t="s">
        <v>125</v>
      </c>
    </row>
    <row r="4" spans="1:105" s="6" customFormat="1" ht="12" customHeight="1" x14ac:dyDescent="0.2">
      <c r="CE4" s="6" t="s">
        <v>126</v>
      </c>
    </row>
    <row r="5" spans="1:105" ht="8.25" customHeight="1" x14ac:dyDescent="0.25"/>
    <row r="6" spans="1:105" s="8" customFormat="1" ht="14.25" customHeight="1" x14ac:dyDescent="0.25">
      <c r="A6" s="39" t="s">
        <v>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</row>
    <row r="7" spans="1:105" s="8" customFormat="1" ht="14.25" customHeight="1" x14ac:dyDescent="0.25">
      <c r="A7" s="39" t="s">
        <v>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</row>
    <row r="8" spans="1:105" s="8" customFormat="1" ht="14.25" customHeight="1" x14ac:dyDescent="0.25">
      <c r="A8" s="39" t="s">
        <v>127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</row>
    <row r="9" spans="1:105" s="8" customFormat="1" ht="14.25" customHeight="1" x14ac:dyDescent="0.25">
      <c r="A9" s="39" t="s">
        <v>128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</row>
    <row r="10" spans="1:105" s="8" customFormat="1" ht="14.25" customHeight="1" x14ac:dyDescent="0.25">
      <c r="A10" s="39" t="s">
        <v>178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</row>
    <row r="11" spans="1:105" s="8" customFormat="1" ht="14.25" customHeight="1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</row>
    <row r="12" spans="1:105" ht="6" customHeight="1" x14ac:dyDescent="0.25"/>
    <row r="13" spans="1:105" x14ac:dyDescent="0.25">
      <c r="A13" s="40" t="s">
        <v>13</v>
      </c>
      <c r="B13" s="41"/>
      <c r="C13" s="41"/>
      <c r="D13" s="41"/>
      <c r="E13" s="41"/>
      <c r="F13" s="41"/>
      <c r="G13" s="41"/>
      <c r="H13" s="42"/>
      <c r="I13" s="46" t="s">
        <v>14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2"/>
      <c r="AW13" s="40" t="s">
        <v>129</v>
      </c>
      <c r="AX13" s="41"/>
      <c r="AY13" s="41"/>
      <c r="AZ13" s="41"/>
      <c r="BA13" s="41"/>
      <c r="BB13" s="41"/>
      <c r="BC13" s="41"/>
      <c r="BD13" s="41"/>
      <c r="BE13" s="41"/>
      <c r="BF13" s="41"/>
      <c r="BG13" s="42"/>
      <c r="BH13" s="47" t="s">
        <v>184</v>
      </c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9"/>
      <c r="CJ13" s="46" t="s">
        <v>17</v>
      </c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2"/>
    </row>
    <row r="14" spans="1:105" x14ac:dyDescent="0.25">
      <c r="A14" s="43"/>
      <c r="B14" s="44"/>
      <c r="C14" s="44"/>
      <c r="D14" s="44"/>
      <c r="E14" s="44"/>
      <c r="F14" s="44"/>
      <c r="G14" s="44"/>
      <c r="H14" s="45"/>
      <c r="I14" s="43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5"/>
      <c r="AW14" s="43"/>
      <c r="AX14" s="44"/>
      <c r="AY14" s="44"/>
      <c r="AZ14" s="44"/>
      <c r="BA14" s="44"/>
      <c r="BB14" s="44"/>
      <c r="BC14" s="44"/>
      <c r="BD14" s="44"/>
      <c r="BE14" s="44"/>
      <c r="BF14" s="44"/>
      <c r="BG14" s="45"/>
      <c r="BH14" s="47" t="s">
        <v>131</v>
      </c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9"/>
      <c r="BV14" s="47" t="s">
        <v>18</v>
      </c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9"/>
      <c r="CJ14" s="43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5"/>
    </row>
    <row r="15" spans="1:105" ht="24.75" customHeight="1" x14ac:dyDescent="0.25">
      <c r="A15" s="54" t="s">
        <v>19</v>
      </c>
      <c r="B15" s="55"/>
      <c r="C15" s="55"/>
      <c r="D15" s="55"/>
      <c r="E15" s="55"/>
      <c r="F15" s="55"/>
      <c r="G15" s="55"/>
      <c r="H15" s="56"/>
      <c r="I15" s="10"/>
      <c r="J15" s="52" t="s">
        <v>132</v>
      </c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3"/>
      <c r="AW15" s="47" t="s">
        <v>24</v>
      </c>
      <c r="AX15" s="48"/>
      <c r="AY15" s="48"/>
      <c r="AZ15" s="48"/>
      <c r="BA15" s="48"/>
      <c r="BB15" s="48"/>
      <c r="BC15" s="48"/>
      <c r="BD15" s="48"/>
      <c r="BE15" s="48"/>
      <c r="BF15" s="48"/>
      <c r="BG15" s="49"/>
      <c r="BH15" s="57">
        <f>BH16</f>
        <v>6722.55</v>
      </c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9"/>
      <c r="BV15" s="57">
        <f>BV16</f>
        <v>8449.19</v>
      </c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9"/>
      <c r="CJ15" s="51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3"/>
    </row>
    <row r="16" spans="1:105" ht="25.5" customHeight="1" x14ac:dyDescent="0.25">
      <c r="A16" s="54" t="s">
        <v>22</v>
      </c>
      <c r="B16" s="55"/>
      <c r="C16" s="55"/>
      <c r="D16" s="55"/>
      <c r="E16" s="55"/>
      <c r="F16" s="55"/>
      <c r="G16" s="55"/>
      <c r="H16" s="56"/>
      <c r="I16" s="10"/>
      <c r="J16" s="52" t="s">
        <v>133</v>
      </c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3"/>
      <c r="AW16" s="47" t="s">
        <v>24</v>
      </c>
      <c r="AX16" s="48"/>
      <c r="AY16" s="48"/>
      <c r="AZ16" s="48"/>
      <c r="BA16" s="48"/>
      <c r="BB16" s="48"/>
      <c r="BC16" s="48"/>
      <c r="BD16" s="48"/>
      <c r="BE16" s="48"/>
      <c r="BF16" s="48"/>
      <c r="BG16" s="49"/>
      <c r="BH16" s="57">
        <f>BH17+BH23</f>
        <v>6722.55</v>
      </c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9"/>
      <c r="BV16" s="57">
        <f>BV17+BV23</f>
        <v>8449.19</v>
      </c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9"/>
      <c r="CJ16" s="51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3"/>
    </row>
    <row r="17" spans="1:105" ht="27" customHeight="1" x14ac:dyDescent="0.25">
      <c r="A17" s="54" t="s">
        <v>25</v>
      </c>
      <c r="B17" s="55"/>
      <c r="C17" s="55"/>
      <c r="D17" s="55"/>
      <c r="E17" s="55"/>
      <c r="F17" s="55"/>
      <c r="G17" s="55"/>
      <c r="H17" s="56"/>
      <c r="I17" s="10"/>
      <c r="J17" s="52" t="s">
        <v>134</v>
      </c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3"/>
      <c r="AW17" s="47" t="s">
        <v>24</v>
      </c>
      <c r="AX17" s="48"/>
      <c r="AY17" s="48"/>
      <c r="AZ17" s="48"/>
      <c r="BA17" s="48"/>
      <c r="BB17" s="48"/>
      <c r="BC17" s="48"/>
      <c r="BD17" s="48"/>
      <c r="BE17" s="48"/>
      <c r="BF17" s="48"/>
      <c r="BG17" s="49"/>
      <c r="BH17" s="60">
        <f>BH18+BH20+BH22</f>
        <v>2653.98</v>
      </c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2"/>
      <c r="BV17" s="60">
        <f>BV18+BV20+BV22</f>
        <v>2469.3100000000004</v>
      </c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2"/>
      <c r="CJ17" s="51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3"/>
    </row>
    <row r="18" spans="1:105" ht="15" customHeight="1" x14ac:dyDescent="0.25">
      <c r="A18" s="54" t="s">
        <v>27</v>
      </c>
      <c r="B18" s="55"/>
      <c r="C18" s="55"/>
      <c r="D18" s="55"/>
      <c r="E18" s="55"/>
      <c r="F18" s="55"/>
      <c r="G18" s="55"/>
      <c r="H18" s="56"/>
      <c r="I18" s="10"/>
      <c r="J18" s="52" t="s">
        <v>28</v>
      </c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3"/>
      <c r="AW18" s="47" t="s">
        <v>24</v>
      </c>
      <c r="AX18" s="48"/>
      <c r="AY18" s="48"/>
      <c r="AZ18" s="48"/>
      <c r="BA18" s="48"/>
      <c r="BB18" s="48"/>
      <c r="BC18" s="48"/>
      <c r="BD18" s="48"/>
      <c r="BE18" s="48"/>
      <c r="BF18" s="48"/>
      <c r="BG18" s="49"/>
      <c r="BH18" s="86">
        <v>429.34</v>
      </c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8"/>
      <c r="BV18" s="57">
        <v>1021.2</v>
      </c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9"/>
      <c r="CJ18" s="65" t="s">
        <v>194</v>
      </c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7"/>
    </row>
    <row r="19" spans="1:105" ht="15" customHeight="1" x14ac:dyDescent="0.25">
      <c r="A19" s="54" t="s">
        <v>29</v>
      </c>
      <c r="B19" s="55"/>
      <c r="C19" s="55"/>
      <c r="D19" s="55"/>
      <c r="E19" s="55"/>
      <c r="F19" s="55"/>
      <c r="G19" s="55"/>
      <c r="H19" s="56"/>
      <c r="I19" s="10"/>
      <c r="J19" s="52" t="s">
        <v>36</v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3"/>
      <c r="AW19" s="47" t="s">
        <v>24</v>
      </c>
      <c r="AX19" s="48"/>
      <c r="AY19" s="48"/>
      <c r="AZ19" s="48"/>
      <c r="BA19" s="48"/>
      <c r="BB19" s="48"/>
      <c r="BC19" s="48"/>
      <c r="BD19" s="48"/>
      <c r="BE19" s="48"/>
      <c r="BF19" s="48"/>
      <c r="BG19" s="49"/>
      <c r="BH19" s="86">
        <v>0</v>
      </c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8"/>
      <c r="BV19" s="57">
        <v>0</v>
      </c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9"/>
      <c r="CJ19" s="68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70"/>
    </row>
    <row r="20" spans="1:105" ht="27.75" customHeight="1" x14ac:dyDescent="0.25">
      <c r="A20" s="54" t="s">
        <v>37</v>
      </c>
      <c r="B20" s="55"/>
      <c r="C20" s="55"/>
      <c r="D20" s="55"/>
      <c r="E20" s="55"/>
      <c r="F20" s="55"/>
      <c r="G20" s="55"/>
      <c r="H20" s="56"/>
      <c r="I20" s="10"/>
      <c r="J20" s="52" t="s">
        <v>38</v>
      </c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3"/>
      <c r="AW20" s="47" t="s">
        <v>24</v>
      </c>
      <c r="AX20" s="48"/>
      <c r="AY20" s="48"/>
      <c r="AZ20" s="48"/>
      <c r="BA20" s="48"/>
      <c r="BB20" s="48"/>
      <c r="BC20" s="48"/>
      <c r="BD20" s="48"/>
      <c r="BE20" s="48"/>
      <c r="BF20" s="48"/>
      <c r="BG20" s="49"/>
      <c r="BH20" s="86">
        <v>1919.93</v>
      </c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8"/>
      <c r="BV20" s="57">
        <v>855.33</v>
      </c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9"/>
      <c r="CJ20" s="89" t="s">
        <v>202</v>
      </c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2"/>
    </row>
    <row r="21" spans="1:105" ht="15" customHeight="1" x14ac:dyDescent="0.25">
      <c r="A21" s="54" t="s">
        <v>31</v>
      </c>
      <c r="B21" s="55"/>
      <c r="C21" s="55"/>
      <c r="D21" s="55"/>
      <c r="E21" s="55"/>
      <c r="F21" s="55"/>
      <c r="G21" s="55"/>
      <c r="H21" s="56"/>
      <c r="I21" s="10"/>
      <c r="J21" s="52" t="s">
        <v>36</v>
      </c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3"/>
      <c r="AW21" s="47" t="s">
        <v>24</v>
      </c>
      <c r="AX21" s="48"/>
      <c r="AY21" s="48"/>
      <c r="AZ21" s="48"/>
      <c r="BA21" s="48"/>
      <c r="BB21" s="48"/>
      <c r="BC21" s="48"/>
      <c r="BD21" s="48"/>
      <c r="BE21" s="48"/>
      <c r="BF21" s="48"/>
      <c r="BG21" s="49"/>
      <c r="BH21" s="86">
        <v>0</v>
      </c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8"/>
      <c r="BV21" s="57">
        <v>0</v>
      </c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9"/>
      <c r="CJ21" s="51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3"/>
    </row>
    <row r="22" spans="1:105" x14ac:dyDescent="0.25">
      <c r="A22" s="54" t="s">
        <v>40</v>
      </c>
      <c r="B22" s="55"/>
      <c r="C22" s="55"/>
      <c r="D22" s="55"/>
      <c r="E22" s="55"/>
      <c r="F22" s="55"/>
      <c r="G22" s="55"/>
      <c r="H22" s="56"/>
      <c r="I22" s="10"/>
      <c r="J22" s="52" t="s">
        <v>135</v>
      </c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3"/>
      <c r="AW22" s="47" t="s">
        <v>24</v>
      </c>
      <c r="AX22" s="48"/>
      <c r="AY22" s="48"/>
      <c r="AZ22" s="48"/>
      <c r="BA22" s="48"/>
      <c r="BB22" s="48"/>
      <c r="BC22" s="48"/>
      <c r="BD22" s="48"/>
      <c r="BE22" s="48"/>
      <c r="BF22" s="48"/>
      <c r="BG22" s="49"/>
      <c r="BH22" s="86">
        <f>304.71</f>
        <v>304.70999999999998</v>
      </c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8"/>
      <c r="BV22" s="57">
        <v>592.78</v>
      </c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9"/>
      <c r="CJ22" s="51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3"/>
    </row>
    <row r="23" spans="1:105" ht="41.25" customHeight="1" x14ac:dyDescent="0.25">
      <c r="A23" s="54" t="s">
        <v>81</v>
      </c>
      <c r="B23" s="55"/>
      <c r="C23" s="55"/>
      <c r="D23" s="55"/>
      <c r="E23" s="55"/>
      <c r="F23" s="55"/>
      <c r="G23" s="55"/>
      <c r="H23" s="56"/>
      <c r="I23" s="10"/>
      <c r="J23" s="52" t="s">
        <v>136</v>
      </c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3"/>
      <c r="AW23" s="47" t="s">
        <v>24</v>
      </c>
      <c r="AX23" s="48"/>
      <c r="AY23" s="48"/>
      <c r="AZ23" s="48"/>
      <c r="BA23" s="48"/>
      <c r="BB23" s="48"/>
      <c r="BC23" s="48"/>
      <c r="BD23" s="48"/>
      <c r="BE23" s="48"/>
      <c r="BF23" s="48"/>
      <c r="BG23" s="49"/>
      <c r="BH23" s="86">
        <f>BH24+BH25+BH26+BH27+BH28+BH29+BH30</f>
        <v>4068.57</v>
      </c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8"/>
      <c r="BV23" s="86">
        <f>BV24+BV25+BV26+BV27+BV28+BV29+BV30</f>
        <v>5979.88</v>
      </c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8"/>
      <c r="CJ23" s="51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3"/>
    </row>
    <row r="24" spans="1:105" x14ac:dyDescent="0.25">
      <c r="A24" s="54" t="s">
        <v>83</v>
      </c>
      <c r="B24" s="55"/>
      <c r="C24" s="55"/>
      <c r="D24" s="55"/>
      <c r="E24" s="55"/>
      <c r="F24" s="55"/>
      <c r="G24" s="55"/>
      <c r="H24" s="56"/>
      <c r="I24" s="10"/>
      <c r="J24" s="52" t="s">
        <v>137</v>
      </c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3"/>
      <c r="AW24" s="47" t="s">
        <v>24</v>
      </c>
      <c r="AX24" s="48"/>
      <c r="AY24" s="48"/>
      <c r="AZ24" s="48"/>
      <c r="BA24" s="48"/>
      <c r="BB24" s="48"/>
      <c r="BC24" s="48"/>
      <c r="BD24" s="48"/>
      <c r="BE24" s="48"/>
      <c r="BF24" s="48"/>
      <c r="BG24" s="49"/>
      <c r="BH24" s="86">
        <v>1029</v>
      </c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8"/>
      <c r="BV24" s="57">
        <v>1116</v>
      </c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9"/>
      <c r="CJ24" s="51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3"/>
    </row>
    <row r="25" spans="1:105" ht="15" customHeight="1" x14ac:dyDescent="0.25">
      <c r="A25" s="54" t="s">
        <v>84</v>
      </c>
      <c r="B25" s="55"/>
      <c r="C25" s="55"/>
      <c r="D25" s="55"/>
      <c r="E25" s="55"/>
      <c r="F25" s="55"/>
      <c r="G25" s="55"/>
      <c r="H25" s="56"/>
      <c r="I25" s="10"/>
      <c r="J25" s="52" t="s">
        <v>61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3"/>
      <c r="AW25" s="47" t="s">
        <v>24</v>
      </c>
      <c r="AX25" s="48"/>
      <c r="AY25" s="48"/>
      <c r="AZ25" s="48"/>
      <c r="BA25" s="48"/>
      <c r="BB25" s="48"/>
      <c r="BC25" s="48"/>
      <c r="BD25" s="48"/>
      <c r="BE25" s="48"/>
      <c r="BF25" s="48"/>
      <c r="BG25" s="49"/>
      <c r="BH25" s="86">
        <v>583.66</v>
      </c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8"/>
      <c r="BV25" s="57">
        <v>258.83999999999997</v>
      </c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9"/>
      <c r="CJ25" s="51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3"/>
    </row>
    <row r="26" spans="1:105" ht="15" customHeight="1" x14ac:dyDescent="0.25">
      <c r="A26" s="54" t="s">
        <v>85</v>
      </c>
      <c r="B26" s="55"/>
      <c r="C26" s="55"/>
      <c r="D26" s="55"/>
      <c r="E26" s="55"/>
      <c r="F26" s="55"/>
      <c r="G26" s="55"/>
      <c r="H26" s="56"/>
      <c r="I26" s="10"/>
      <c r="J26" s="52" t="s">
        <v>138</v>
      </c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3"/>
      <c r="AW26" s="47" t="s">
        <v>24</v>
      </c>
      <c r="AX26" s="48"/>
      <c r="AY26" s="48"/>
      <c r="AZ26" s="48"/>
      <c r="BA26" s="48"/>
      <c r="BB26" s="48"/>
      <c r="BC26" s="48"/>
      <c r="BD26" s="48"/>
      <c r="BE26" s="48"/>
      <c r="BF26" s="48"/>
      <c r="BG26" s="49"/>
      <c r="BH26" s="86">
        <v>0</v>
      </c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8"/>
      <c r="BV26" s="86">
        <v>547.70000000000005</v>
      </c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8"/>
      <c r="CJ26" s="51" t="s">
        <v>204</v>
      </c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3"/>
    </row>
    <row r="27" spans="1:105" ht="15" customHeight="1" x14ac:dyDescent="0.25">
      <c r="A27" s="54" t="s">
        <v>139</v>
      </c>
      <c r="B27" s="55"/>
      <c r="C27" s="55"/>
      <c r="D27" s="55"/>
      <c r="E27" s="55"/>
      <c r="F27" s="55"/>
      <c r="G27" s="55"/>
      <c r="H27" s="56"/>
      <c r="I27" s="10"/>
      <c r="J27" s="52" t="s">
        <v>69</v>
      </c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3"/>
      <c r="AW27" s="47" t="s">
        <v>24</v>
      </c>
      <c r="AX27" s="48"/>
      <c r="AY27" s="48"/>
      <c r="AZ27" s="48"/>
      <c r="BA27" s="48"/>
      <c r="BB27" s="48"/>
      <c r="BC27" s="48"/>
      <c r="BD27" s="48"/>
      <c r="BE27" s="48"/>
      <c r="BF27" s="48"/>
      <c r="BG27" s="49"/>
      <c r="BH27" s="86">
        <v>0</v>
      </c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8"/>
      <c r="BV27" s="86">
        <v>0</v>
      </c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8"/>
      <c r="CJ27" s="51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3"/>
    </row>
    <row r="28" spans="1:105" ht="15" customHeight="1" x14ac:dyDescent="0.25">
      <c r="A28" s="54" t="s">
        <v>140</v>
      </c>
      <c r="B28" s="55"/>
      <c r="C28" s="55"/>
      <c r="D28" s="55"/>
      <c r="E28" s="55"/>
      <c r="F28" s="55"/>
      <c r="G28" s="55"/>
      <c r="H28" s="56"/>
      <c r="I28" s="10"/>
      <c r="J28" s="52" t="s">
        <v>71</v>
      </c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3"/>
      <c r="AW28" s="47" t="s">
        <v>24</v>
      </c>
      <c r="AX28" s="48"/>
      <c r="AY28" s="48"/>
      <c r="AZ28" s="48"/>
      <c r="BA28" s="48"/>
      <c r="BB28" s="48"/>
      <c r="BC28" s="48"/>
      <c r="BD28" s="48"/>
      <c r="BE28" s="48"/>
      <c r="BF28" s="48"/>
      <c r="BG28" s="49"/>
      <c r="BH28" s="86">
        <v>74.599999999999994</v>
      </c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8"/>
      <c r="BV28" s="57">
        <v>159.34</v>
      </c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9"/>
      <c r="CJ28" s="51" t="s">
        <v>200</v>
      </c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3"/>
    </row>
    <row r="29" spans="1:105" ht="52.5" customHeight="1" x14ac:dyDescent="0.25">
      <c r="A29" s="54" t="s">
        <v>141</v>
      </c>
      <c r="B29" s="55"/>
      <c r="C29" s="55"/>
      <c r="D29" s="55"/>
      <c r="E29" s="55"/>
      <c r="F29" s="55"/>
      <c r="G29" s="55"/>
      <c r="H29" s="56"/>
      <c r="I29" s="10"/>
      <c r="J29" s="52" t="s">
        <v>82</v>
      </c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3"/>
      <c r="AW29" s="47" t="s">
        <v>24</v>
      </c>
      <c r="AX29" s="48"/>
      <c r="AY29" s="48"/>
      <c r="AZ29" s="48"/>
      <c r="BA29" s="48"/>
      <c r="BB29" s="48"/>
      <c r="BC29" s="48"/>
      <c r="BD29" s="48"/>
      <c r="BE29" s="48"/>
      <c r="BF29" s="48"/>
      <c r="BG29" s="49"/>
      <c r="BH29" s="86">
        <f>38-899.23</f>
        <v>-861.23</v>
      </c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8"/>
      <c r="BV29" s="57">
        <v>0</v>
      </c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9"/>
      <c r="CJ29" s="51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3"/>
    </row>
    <row r="30" spans="1:105" ht="24" customHeight="1" x14ac:dyDescent="0.25">
      <c r="A30" s="54" t="s">
        <v>142</v>
      </c>
      <c r="B30" s="55"/>
      <c r="C30" s="55"/>
      <c r="D30" s="55"/>
      <c r="E30" s="55"/>
      <c r="F30" s="55"/>
      <c r="G30" s="55"/>
      <c r="H30" s="56"/>
      <c r="I30" s="10"/>
      <c r="J30" s="52" t="s">
        <v>143</v>
      </c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3"/>
      <c r="AW30" s="47" t="s">
        <v>24</v>
      </c>
      <c r="AX30" s="48"/>
      <c r="AY30" s="48"/>
      <c r="AZ30" s="48"/>
      <c r="BA30" s="48"/>
      <c r="BB30" s="48"/>
      <c r="BC30" s="48"/>
      <c r="BD30" s="48"/>
      <c r="BE30" s="48"/>
      <c r="BF30" s="48"/>
      <c r="BG30" s="49"/>
      <c r="BH30" s="86">
        <f>205.28+3037.26</f>
        <v>3242.5400000000004</v>
      </c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8"/>
      <c r="BV30" s="57">
        <v>3898</v>
      </c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9"/>
      <c r="CJ30" s="51" t="s">
        <v>199</v>
      </c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3"/>
    </row>
    <row r="31" spans="1:105" ht="27" customHeight="1" x14ac:dyDescent="0.25">
      <c r="A31" s="54" t="s">
        <v>86</v>
      </c>
      <c r="B31" s="55"/>
      <c r="C31" s="55"/>
      <c r="D31" s="55"/>
      <c r="E31" s="55"/>
      <c r="F31" s="55"/>
      <c r="G31" s="55"/>
      <c r="H31" s="56"/>
      <c r="I31" s="10"/>
      <c r="J31" s="52" t="s">
        <v>144</v>
      </c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3"/>
      <c r="AW31" s="47" t="s">
        <v>24</v>
      </c>
      <c r="AX31" s="48"/>
      <c r="AY31" s="48"/>
      <c r="AZ31" s="48"/>
      <c r="BA31" s="48"/>
      <c r="BB31" s="48"/>
      <c r="BC31" s="48"/>
      <c r="BD31" s="48"/>
      <c r="BE31" s="48"/>
      <c r="BF31" s="48"/>
      <c r="BG31" s="49"/>
      <c r="BH31" s="86">
        <f>BH19</f>
        <v>0</v>
      </c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8"/>
      <c r="BV31" s="86">
        <f>BV19</f>
        <v>0</v>
      </c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8"/>
      <c r="CJ31" s="51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3"/>
    </row>
    <row r="32" spans="1:105" ht="39.75" customHeight="1" x14ac:dyDescent="0.25">
      <c r="A32" s="54" t="s">
        <v>88</v>
      </c>
      <c r="B32" s="55"/>
      <c r="C32" s="55"/>
      <c r="D32" s="55"/>
      <c r="E32" s="55"/>
      <c r="F32" s="55"/>
      <c r="G32" s="55"/>
      <c r="H32" s="56"/>
      <c r="I32" s="10"/>
      <c r="J32" s="52" t="s">
        <v>145</v>
      </c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3"/>
      <c r="AW32" s="47" t="s">
        <v>24</v>
      </c>
      <c r="AX32" s="48"/>
      <c r="AY32" s="48"/>
      <c r="AZ32" s="48"/>
      <c r="BA32" s="48"/>
      <c r="BB32" s="48"/>
      <c r="BC32" s="48"/>
      <c r="BD32" s="48"/>
      <c r="BE32" s="48"/>
      <c r="BF32" s="48"/>
      <c r="BG32" s="49"/>
      <c r="BH32" s="86">
        <v>1326.04</v>
      </c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8"/>
      <c r="BV32" s="60">
        <v>2750.88</v>
      </c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2"/>
      <c r="CJ32" s="51" t="s">
        <v>205</v>
      </c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3"/>
    </row>
    <row r="33" spans="1:105" ht="36.75" customHeight="1" x14ac:dyDescent="0.25">
      <c r="A33" s="54" t="s">
        <v>93</v>
      </c>
      <c r="B33" s="55"/>
      <c r="C33" s="55"/>
      <c r="D33" s="55"/>
      <c r="E33" s="55"/>
      <c r="F33" s="55"/>
      <c r="G33" s="55"/>
      <c r="H33" s="56"/>
      <c r="I33" s="10"/>
      <c r="J33" s="52" t="s">
        <v>146</v>
      </c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3"/>
      <c r="AW33" s="47" t="s">
        <v>24</v>
      </c>
      <c r="AX33" s="48"/>
      <c r="AY33" s="48"/>
      <c r="AZ33" s="48"/>
      <c r="BA33" s="48"/>
      <c r="BB33" s="48"/>
      <c r="BC33" s="48"/>
      <c r="BD33" s="48"/>
      <c r="BE33" s="48"/>
      <c r="BF33" s="48"/>
      <c r="BG33" s="49"/>
      <c r="BH33" s="86" t="s">
        <v>179</v>
      </c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8"/>
      <c r="BV33" s="86" t="s">
        <v>179</v>
      </c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8"/>
      <c r="CJ33" s="51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3"/>
    </row>
    <row r="34" spans="1:105" ht="9.9499999999999993" customHeight="1" x14ac:dyDescent="0.25"/>
    <row r="35" spans="1:105" s="6" customFormat="1" ht="12.75" x14ac:dyDescent="0.2">
      <c r="A35" s="6" t="s">
        <v>117</v>
      </c>
    </row>
    <row r="36" spans="1:105" s="6" customFormat="1" ht="63" customHeight="1" x14ac:dyDescent="0.2">
      <c r="A36" s="63" t="s">
        <v>147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</row>
    <row r="37" spans="1:105" s="6" customFormat="1" ht="25.5" customHeight="1" x14ac:dyDescent="0.2">
      <c r="A37" s="63" t="s">
        <v>148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</row>
    <row r="38" spans="1:105" s="6" customFormat="1" ht="25.5" customHeight="1" x14ac:dyDescent="0.2">
      <c r="A38" s="63" t="s">
        <v>149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</row>
    <row r="39" spans="1:105" ht="3" customHeight="1" x14ac:dyDescent="0.25"/>
    <row r="41" spans="1:105" s="6" customFormat="1" ht="15" customHeight="1" x14ac:dyDescent="0.2">
      <c r="J41" s="6" t="s">
        <v>180</v>
      </c>
      <c r="CK41" s="6" t="s">
        <v>181</v>
      </c>
    </row>
    <row r="42" spans="1:105" s="6" customFormat="1" ht="15" customHeight="1" x14ac:dyDescent="0.2"/>
  </sheetData>
  <mergeCells count="129">
    <mergeCell ref="BV19:CI19"/>
    <mergeCell ref="A20:H20"/>
    <mergeCell ref="J20:AV20"/>
    <mergeCell ref="AW20:BG20"/>
    <mergeCell ref="BH20:BU20"/>
    <mergeCell ref="BV20:CI20"/>
    <mergeCell ref="A15:H15"/>
    <mergeCell ref="J15:AV15"/>
    <mergeCell ref="AW15:BG15"/>
    <mergeCell ref="BH15:BU15"/>
    <mergeCell ref="BV15:CI15"/>
    <mergeCell ref="CJ15:DA15"/>
    <mergeCell ref="CJ20:DA20"/>
    <mergeCell ref="CJ18:DA19"/>
    <mergeCell ref="A16:H16"/>
    <mergeCell ref="J16:AV16"/>
    <mergeCell ref="AW16:BG16"/>
    <mergeCell ref="BH16:BU16"/>
    <mergeCell ref="BV16:CI16"/>
    <mergeCell ref="CJ16:DA16"/>
    <mergeCell ref="A17:H17"/>
    <mergeCell ref="J17:AV17"/>
    <mergeCell ref="AW17:BG17"/>
    <mergeCell ref="BH17:BU17"/>
    <mergeCell ref="BV17:CI17"/>
    <mergeCell ref="CJ17:DA17"/>
    <mergeCell ref="A19:H19"/>
    <mergeCell ref="J19:AV19"/>
    <mergeCell ref="AW19:BG19"/>
    <mergeCell ref="BH19:BU19"/>
    <mergeCell ref="A38:DA38"/>
    <mergeCell ref="A36:DA36"/>
    <mergeCell ref="A37:DA37"/>
    <mergeCell ref="A32:H32"/>
    <mergeCell ref="J32:AV32"/>
    <mergeCell ref="AW32:BG32"/>
    <mergeCell ref="BH32:BU32"/>
    <mergeCell ref="BV32:CI32"/>
    <mergeCell ref="CJ32:DA32"/>
    <mergeCell ref="A33:H33"/>
    <mergeCell ref="J33:AV33"/>
    <mergeCell ref="AW33:BG33"/>
    <mergeCell ref="BH33:BU33"/>
    <mergeCell ref="BV33:CI33"/>
    <mergeCell ref="CJ33:DA33"/>
    <mergeCell ref="A30:H30"/>
    <mergeCell ref="J30:AV30"/>
    <mergeCell ref="AW30:BG30"/>
    <mergeCell ref="BH30:BU30"/>
    <mergeCell ref="BV30:CI30"/>
    <mergeCell ref="CJ30:DA30"/>
    <mergeCell ref="A31:H31"/>
    <mergeCell ref="J31:AV31"/>
    <mergeCell ref="AW31:BG31"/>
    <mergeCell ref="BH31:BU31"/>
    <mergeCell ref="BV31:CI31"/>
    <mergeCell ref="CJ31:DA31"/>
    <mergeCell ref="A28:H28"/>
    <mergeCell ref="J28:AV28"/>
    <mergeCell ref="AW28:BG28"/>
    <mergeCell ref="BH28:BU28"/>
    <mergeCell ref="BV28:CI28"/>
    <mergeCell ref="CJ28:DA28"/>
    <mergeCell ref="A29:H29"/>
    <mergeCell ref="J29:AV29"/>
    <mergeCell ref="AW29:BG29"/>
    <mergeCell ref="BH29:BU29"/>
    <mergeCell ref="BV29:CI29"/>
    <mergeCell ref="CJ29:DA29"/>
    <mergeCell ref="A26:H26"/>
    <mergeCell ref="J26:AV26"/>
    <mergeCell ref="AW26:BG26"/>
    <mergeCell ref="BH26:BU26"/>
    <mergeCell ref="BV26:CI26"/>
    <mergeCell ref="CJ26:DA26"/>
    <mergeCell ref="A27:H27"/>
    <mergeCell ref="J27:AV27"/>
    <mergeCell ref="AW27:BG27"/>
    <mergeCell ref="BH27:BU27"/>
    <mergeCell ref="BV27:CI27"/>
    <mergeCell ref="CJ27:DA27"/>
    <mergeCell ref="A24:H24"/>
    <mergeCell ref="J24:AV24"/>
    <mergeCell ref="AW24:BG24"/>
    <mergeCell ref="BH24:BU24"/>
    <mergeCell ref="BV24:CI24"/>
    <mergeCell ref="CJ24:DA24"/>
    <mergeCell ref="A25:H25"/>
    <mergeCell ref="J25:AV25"/>
    <mergeCell ref="AW25:BG25"/>
    <mergeCell ref="BH25:BU25"/>
    <mergeCell ref="BV25:CI25"/>
    <mergeCell ref="CJ25:DA25"/>
    <mergeCell ref="A22:H22"/>
    <mergeCell ref="J22:AV22"/>
    <mergeCell ref="AW22:BG22"/>
    <mergeCell ref="BH22:BU22"/>
    <mergeCell ref="BV22:CI22"/>
    <mergeCell ref="CJ22:DA22"/>
    <mergeCell ref="A23:H23"/>
    <mergeCell ref="J23:AV23"/>
    <mergeCell ref="AW23:BG23"/>
    <mergeCell ref="BH23:BU23"/>
    <mergeCell ref="BV23:CI23"/>
    <mergeCell ref="CJ23:DA23"/>
    <mergeCell ref="A6:DA6"/>
    <mergeCell ref="A7:DA7"/>
    <mergeCell ref="A8:DA8"/>
    <mergeCell ref="A9:DA9"/>
    <mergeCell ref="A10:DA10"/>
    <mergeCell ref="A11:DA11"/>
    <mergeCell ref="A13:H14"/>
    <mergeCell ref="A21:H21"/>
    <mergeCell ref="J21:AV21"/>
    <mergeCell ref="AW21:BG21"/>
    <mergeCell ref="BH21:BU21"/>
    <mergeCell ref="BV21:CI21"/>
    <mergeCell ref="CJ21:DA21"/>
    <mergeCell ref="A18:H18"/>
    <mergeCell ref="J18:AV18"/>
    <mergeCell ref="AW18:BG18"/>
    <mergeCell ref="BH18:BU18"/>
    <mergeCell ref="BV18:CI18"/>
    <mergeCell ref="I13:AV14"/>
    <mergeCell ref="AW13:BG14"/>
    <mergeCell ref="BH13:CI13"/>
    <mergeCell ref="CJ13:DA14"/>
    <mergeCell ref="BH14:BU14"/>
    <mergeCell ref="BV14:CI14"/>
  </mergeCells>
  <pageMargins left="0.31496062992125984" right="0" top="0.15748031496062992" bottom="0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2"/>
  <sheetViews>
    <sheetView tabSelected="1" topLeftCell="A7" workbookViewId="0">
      <selection activeCell="BH33" sqref="BH33:BU33"/>
    </sheetView>
  </sheetViews>
  <sheetFormatPr defaultColWidth="0.85546875" defaultRowHeight="15" x14ac:dyDescent="0.25"/>
  <cols>
    <col min="1" max="99" width="0.85546875" style="7"/>
    <col min="100" max="100" width="3.7109375" style="7" customWidth="1"/>
    <col min="101" max="101" width="4.5703125" style="7" customWidth="1"/>
    <col min="102" max="16384" width="0.85546875" style="7"/>
  </cols>
  <sheetData>
    <row r="1" spans="1:105" s="6" customFormat="1" ht="12" customHeight="1" x14ac:dyDescent="0.2">
      <c r="CE1" s="6" t="s">
        <v>123</v>
      </c>
    </row>
    <row r="2" spans="1:105" s="6" customFormat="1" ht="12" customHeight="1" x14ac:dyDescent="0.2">
      <c r="CE2" s="6" t="s">
        <v>124</v>
      </c>
    </row>
    <row r="3" spans="1:105" s="6" customFormat="1" ht="12" customHeight="1" x14ac:dyDescent="0.2">
      <c r="CE3" s="6" t="s">
        <v>125</v>
      </c>
    </row>
    <row r="4" spans="1:105" s="6" customFormat="1" ht="12" customHeight="1" x14ac:dyDescent="0.2">
      <c r="CE4" s="6" t="s">
        <v>126</v>
      </c>
    </row>
    <row r="5" spans="1:105" ht="8.25" customHeight="1" x14ac:dyDescent="0.25"/>
    <row r="6" spans="1:105" s="8" customFormat="1" ht="14.25" customHeight="1" x14ac:dyDescent="0.25">
      <c r="A6" s="39" t="s">
        <v>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</row>
    <row r="7" spans="1:105" s="8" customFormat="1" ht="14.25" customHeight="1" x14ac:dyDescent="0.25">
      <c r="A7" s="39" t="s">
        <v>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</row>
    <row r="8" spans="1:105" s="8" customFormat="1" ht="14.25" customHeight="1" x14ac:dyDescent="0.25">
      <c r="A8" s="39" t="s">
        <v>127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</row>
    <row r="9" spans="1:105" s="8" customFormat="1" ht="14.25" customHeight="1" x14ac:dyDescent="0.25">
      <c r="A9" s="39" t="s">
        <v>128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</row>
    <row r="10" spans="1:105" s="8" customFormat="1" ht="14.25" customHeight="1" x14ac:dyDescent="0.25">
      <c r="A10" s="39" t="s">
        <v>178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</row>
    <row r="11" spans="1:105" s="8" customFormat="1" ht="14.25" customHeight="1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</row>
    <row r="12" spans="1:105" ht="6" customHeight="1" x14ac:dyDescent="0.25"/>
    <row r="13" spans="1:105" x14ac:dyDescent="0.25">
      <c r="A13" s="40" t="s">
        <v>13</v>
      </c>
      <c r="B13" s="41"/>
      <c r="C13" s="41"/>
      <c r="D13" s="41"/>
      <c r="E13" s="41"/>
      <c r="F13" s="41"/>
      <c r="G13" s="41"/>
      <c r="H13" s="42"/>
      <c r="I13" s="46" t="s">
        <v>14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2"/>
      <c r="AW13" s="40" t="s">
        <v>129</v>
      </c>
      <c r="AX13" s="41"/>
      <c r="AY13" s="41"/>
      <c r="AZ13" s="41"/>
      <c r="BA13" s="41"/>
      <c r="BB13" s="41"/>
      <c r="BC13" s="41"/>
      <c r="BD13" s="41"/>
      <c r="BE13" s="41"/>
      <c r="BF13" s="41"/>
      <c r="BG13" s="42"/>
      <c r="BH13" s="47" t="s">
        <v>207</v>
      </c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9"/>
      <c r="CJ13" s="46" t="s">
        <v>17</v>
      </c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2"/>
    </row>
    <row r="14" spans="1:105" x14ac:dyDescent="0.25">
      <c r="A14" s="43"/>
      <c r="B14" s="44"/>
      <c r="C14" s="44"/>
      <c r="D14" s="44"/>
      <c r="E14" s="44"/>
      <c r="F14" s="44"/>
      <c r="G14" s="44"/>
      <c r="H14" s="45"/>
      <c r="I14" s="43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5"/>
      <c r="AW14" s="43"/>
      <c r="AX14" s="44"/>
      <c r="AY14" s="44"/>
      <c r="AZ14" s="44"/>
      <c r="BA14" s="44"/>
      <c r="BB14" s="44"/>
      <c r="BC14" s="44"/>
      <c r="BD14" s="44"/>
      <c r="BE14" s="44"/>
      <c r="BF14" s="44"/>
      <c r="BG14" s="45"/>
      <c r="BH14" s="47" t="s">
        <v>131</v>
      </c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9"/>
      <c r="BV14" s="47" t="s">
        <v>18</v>
      </c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9"/>
      <c r="CJ14" s="43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5"/>
    </row>
    <row r="15" spans="1:105" ht="24.75" customHeight="1" x14ac:dyDescent="0.25">
      <c r="A15" s="54" t="s">
        <v>19</v>
      </c>
      <c r="B15" s="55"/>
      <c r="C15" s="55"/>
      <c r="D15" s="55"/>
      <c r="E15" s="55"/>
      <c r="F15" s="55"/>
      <c r="G15" s="55"/>
      <c r="H15" s="56"/>
      <c r="I15" s="14"/>
      <c r="J15" s="52" t="s">
        <v>132</v>
      </c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3"/>
      <c r="AW15" s="47" t="s">
        <v>24</v>
      </c>
      <c r="AX15" s="48"/>
      <c r="AY15" s="48"/>
      <c r="AZ15" s="48"/>
      <c r="BA15" s="48"/>
      <c r="BB15" s="48"/>
      <c r="BC15" s="48"/>
      <c r="BD15" s="48"/>
      <c r="BE15" s="48"/>
      <c r="BF15" s="48"/>
      <c r="BG15" s="49"/>
      <c r="BH15" s="57">
        <f>BH16</f>
        <v>9165.8100000000013</v>
      </c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9"/>
      <c r="BV15" s="57">
        <f>BV16</f>
        <v>0</v>
      </c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9"/>
      <c r="CJ15" s="51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3"/>
    </row>
    <row r="16" spans="1:105" ht="25.5" customHeight="1" x14ac:dyDescent="0.25">
      <c r="A16" s="54" t="s">
        <v>22</v>
      </c>
      <c r="B16" s="55"/>
      <c r="C16" s="55"/>
      <c r="D16" s="55"/>
      <c r="E16" s="55"/>
      <c r="F16" s="55"/>
      <c r="G16" s="55"/>
      <c r="H16" s="56"/>
      <c r="I16" s="14"/>
      <c r="J16" s="52" t="s">
        <v>133</v>
      </c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3"/>
      <c r="AW16" s="47" t="s">
        <v>24</v>
      </c>
      <c r="AX16" s="48"/>
      <c r="AY16" s="48"/>
      <c r="AZ16" s="48"/>
      <c r="BA16" s="48"/>
      <c r="BB16" s="48"/>
      <c r="BC16" s="48"/>
      <c r="BD16" s="48"/>
      <c r="BE16" s="48"/>
      <c r="BF16" s="48"/>
      <c r="BG16" s="49"/>
      <c r="BH16" s="57">
        <f>BH17+BH23</f>
        <v>9165.8100000000013</v>
      </c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9"/>
      <c r="BV16" s="57">
        <f>BV17+BV23</f>
        <v>0</v>
      </c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9"/>
      <c r="CJ16" s="51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3"/>
    </row>
    <row r="17" spans="1:105" ht="27" customHeight="1" x14ac:dyDescent="0.25">
      <c r="A17" s="54" t="s">
        <v>25</v>
      </c>
      <c r="B17" s="55"/>
      <c r="C17" s="55"/>
      <c r="D17" s="55"/>
      <c r="E17" s="55"/>
      <c r="F17" s="55"/>
      <c r="G17" s="55"/>
      <c r="H17" s="56"/>
      <c r="I17" s="14"/>
      <c r="J17" s="52" t="s">
        <v>134</v>
      </c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3"/>
      <c r="AW17" s="47" t="s">
        <v>24</v>
      </c>
      <c r="AX17" s="48"/>
      <c r="AY17" s="48"/>
      <c r="AZ17" s="48"/>
      <c r="BA17" s="48"/>
      <c r="BB17" s="48"/>
      <c r="BC17" s="48"/>
      <c r="BD17" s="48"/>
      <c r="BE17" s="48"/>
      <c r="BF17" s="48"/>
      <c r="BG17" s="49"/>
      <c r="BH17" s="60">
        <f>BH18+BH20+BH22</f>
        <v>2894.5400000000004</v>
      </c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2"/>
      <c r="BV17" s="60">
        <f>BV18+BV20+BV22</f>
        <v>0</v>
      </c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2"/>
      <c r="CJ17" s="51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3"/>
    </row>
    <row r="18" spans="1:105" ht="15" customHeight="1" x14ac:dyDescent="0.25">
      <c r="A18" s="54" t="s">
        <v>27</v>
      </c>
      <c r="B18" s="55"/>
      <c r="C18" s="55"/>
      <c r="D18" s="55"/>
      <c r="E18" s="55"/>
      <c r="F18" s="55"/>
      <c r="G18" s="55"/>
      <c r="H18" s="56"/>
      <c r="I18" s="14"/>
      <c r="J18" s="52" t="s">
        <v>28</v>
      </c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3"/>
      <c r="AW18" s="47" t="s">
        <v>24</v>
      </c>
      <c r="AX18" s="48"/>
      <c r="AY18" s="48"/>
      <c r="AZ18" s="48"/>
      <c r="BA18" s="48"/>
      <c r="BB18" s="48"/>
      <c r="BC18" s="48"/>
      <c r="BD18" s="48"/>
      <c r="BE18" s="48"/>
      <c r="BF18" s="48"/>
      <c r="BG18" s="49"/>
      <c r="BH18" s="86">
        <v>468.26</v>
      </c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8"/>
      <c r="BV18" s="57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9"/>
      <c r="CJ18" s="65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7"/>
    </row>
    <row r="19" spans="1:105" ht="15" customHeight="1" x14ac:dyDescent="0.25">
      <c r="A19" s="54" t="s">
        <v>29</v>
      </c>
      <c r="B19" s="55"/>
      <c r="C19" s="55"/>
      <c r="D19" s="55"/>
      <c r="E19" s="55"/>
      <c r="F19" s="55"/>
      <c r="G19" s="55"/>
      <c r="H19" s="56"/>
      <c r="I19" s="14"/>
      <c r="J19" s="52" t="s">
        <v>36</v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3"/>
      <c r="AW19" s="47" t="s">
        <v>24</v>
      </c>
      <c r="AX19" s="48"/>
      <c r="AY19" s="48"/>
      <c r="AZ19" s="48"/>
      <c r="BA19" s="48"/>
      <c r="BB19" s="48"/>
      <c r="BC19" s="48"/>
      <c r="BD19" s="48"/>
      <c r="BE19" s="48"/>
      <c r="BF19" s="48"/>
      <c r="BG19" s="49"/>
      <c r="BH19" s="86">
        <v>0</v>
      </c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8"/>
      <c r="BV19" s="57">
        <v>0</v>
      </c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9"/>
      <c r="CJ19" s="68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70"/>
    </row>
    <row r="20" spans="1:105" ht="18" customHeight="1" x14ac:dyDescent="0.25">
      <c r="A20" s="54" t="s">
        <v>37</v>
      </c>
      <c r="B20" s="55"/>
      <c r="C20" s="55"/>
      <c r="D20" s="55"/>
      <c r="E20" s="55"/>
      <c r="F20" s="55"/>
      <c r="G20" s="55"/>
      <c r="H20" s="56"/>
      <c r="I20" s="14"/>
      <c r="J20" s="52" t="s">
        <v>38</v>
      </c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3"/>
      <c r="AW20" s="47" t="s">
        <v>24</v>
      </c>
      <c r="AX20" s="48"/>
      <c r="AY20" s="48"/>
      <c r="AZ20" s="48"/>
      <c r="BA20" s="48"/>
      <c r="BB20" s="48"/>
      <c r="BC20" s="48"/>
      <c r="BD20" s="48"/>
      <c r="BE20" s="48"/>
      <c r="BF20" s="48"/>
      <c r="BG20" s="49"/>
      <c r="BH20" s="86">
        <v>2093.96</v>
      </c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8"/>
      <c r="BV20" s="57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9"/>
      <c r="CJ20" s="89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2"/>
    </row>
    <row r="21" spans="1:105" ht="15" customHeight="1" x14ac:dyDescent="0.25">
      <c r="A21" s="54" t="s">
        <v>31</v>
      </c>
      <c r="B21" s="55"/>
      <c r="C21" s="55"/>
      <c r="D21" s="55"/>
      <c r="E21" s="55"/>
      <c r="F21" s="55"/>
      <c r="G21" s="55"/>
      <c r="H21" s="56"/>
      <c r="I21" s="14"/>
      <c r="J21" s="52" t="s">
        <v>36</v>
      </c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3"/>
      <c r="AW21" s="47" t="s">
        <v>24</v>
      </c>
      <c r="AX21" s="48"/>
      <c r="AY21" s="48"/>
      <c r="AZ21" s="48"/>
      <c r="BA21" s="48"/>
      <c r="BB21" s="48"/>
      <c r="BC21" s="48"/>
      <c r="BD21" s="48"/>
      <c r="BE21" s="48"/>
      <c r="BF21" s="48"/>
      <c r="BG21" s="49"/>
      <c r="BH21" s="86">
        <v>0</v>
      </c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8"/>
      <c r="BV21" s="57">
        <v>0</v>
      </c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9"/>
      <c r="CJ21" s="51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3"/>
    </row>
    <row r="22" spans="1:105" x14ac:dyDescent="0.25">
      <c r="A22" s="54" t="s">
        <v>40</v>
      </c>
      <c r="B22" s="55"/>
      <c r="C22" s="55"/>
      <c r="D22" s="55"/>
      <c r="E22" s="55"/>
      <c r="F22" s="55"/>
      <c r="G22" s="55"/>
      <c r="H22" s="56"/>
      <c r="I22" s="14"/>
      <c r="J22" s="52" t="s">
        <v>135</v>
      </c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3"/>
      <c r="AW22" s="47" t="s">
        <v>24</v>
      </c>
      <c r="AX22" s="48"/>
      <c r="AY22" s="48"/>
      <c r="AZ22" s="48"/>
      <c r="BA22" s="48"/>
      <c r="BB22" s="48"/>
      <c r="BC22" s="48"/>
      <c r="BD22" s="48"/>
      <c r="BE22" s="48"/>
      <c r="BF22" s="48"/>
      <c r="BG22" s="49"/>
      <c r="BH22" s="86">
        <f>332.32</f>
        <v>332.32</v>
      </c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8"/>
      <c r="BV22" s="57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9"/>
      <c r="CJ22" s="51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3"/>
    </row>
    <row r="23" spans="1:105" ht="41.25" customHeight="1" x14ac:dyDescent="0.25">
      <c r="A23" s="54" t="s">
        <v>81</v>
      </c>
      <c r="B23" s="55"/>
      <c r="C23" s="55"/>
      <c r="D23" s="55"/>
      <c r="E23" s="55"/>
      <c r="F23" s="55"/>
      <c r="G23" s="55"/>
      <c r="H23" s="56"/>
      <c r="I23" s="14"/>
      <c r="J23" s="52" t="s">
        <v>136</v>
      </c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3"/>
      <c r="AW23" s="47" t="s">
        <v>24</v>
      </c>
      <c r="AX23" s="48"/>
      <c r="AY23" s="48"/>
      <c r="AZ23" s="48"/>
      <c r="BA23" s="48"/>
      <c r="BB23" s="48"/>
      <c r="BC23" s="48"/>
      <c r="BD23" s="48"/>
      <c r="BE23" s="48"/>
      <c r="BF23" s="48"/>
      <c r="BG23" s="49"/>
      <c r="BH23" s="86">
        <f>BH24+BH25+BH26+BH27+BH28+BH29+BH30</f>
        <v>6271.27</v>
      </c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8"/>
      <c r="BV23" s="86">
        <f>BV24+BV25+BV26+BV27+BV28+BV29+BV30</f>
        <v>0</v>
      </c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8"/>
      <c r="CJ23" s="51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3"/>
    </row>
    <row r="24" spans="1:105" x14ac:dyDescent="0.25">
      <c r="A24" s="54" t="s">
        <v>83</v>
      </c>
      <c r="B24" s="55"/>
      <c r="C24" s="55"/>
      <c r="D24" s="55"/>
      <c r="E24" s="55"/>
      <c r="F24" s="55"/>
      <c r="G24" s="55"/>
      <c r="H24" s="56"/>
      <c r="I24" s="14"/>
      <c r="J24" s="52" t="s">
        <v>137</v>
      </c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3"/>
      <c r="AW24" s="47" t="s">
        <v>24</v>
      </c>
      <c r="AX24" s="48"/>
      <c r="AY24" s="48"/>
      <c r="AZ24" s="48"/>
      <c r="BA24" s="48"/>
      <c r="BB24" s="48"/>
      <c r="BC24" s="48"/>
      <c r="BD24" s="48"/>
      <c r="BE24" s="48"/>
      <c r="BF24" s="48"/>
      <c r="BG24" s="49"/>
      <c r="BH24" s="86">
        <v>1176</v>
      </c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8"/>
      <c r="BV24" s="57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9"/>
      <c r="CJ24" s="51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3"/>
    </row>
    <row r="25" spans="1:105" ht="15" customHeight="1" x14ac:dyDescent="0.25">
      <c r="A25" s="54" t="s">
        <v>84</v>
      </c>
      <c r="B25" s="55"/>
      <c r="C25" s="55"/>
      <c r="D25" s="55"/>
      <c r="E25" s="55"/>
      <c r="F25" s="55"/>
      <c r="G25" s="55"/>
      <c r="H25" s="56"/>
      <c r="I25" s="14"/>
      <c r="J25" s="52" t="s">
        <v>61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3"/>
      <c r="AW25" s="47" t="s">
        <v>24</v>
      </c>
      <c r="AX25" s="48"/>
      <c r="AY25" s="48"/>
      <c r="AZ25" s="48"/>
      <c r="BA25" s="48"/>
      <c r="BB25" s="48"/>
      <c r="BC25" s="48"/>
      <c r="BD25" s="48"/>
      <c r="BE25" s="48"/>
      <c r="BF25" s="48"/>
      <c r="BG25" s="49"/>
      <c r="BH25" s="86">
        <v>628.19000000000005</v>
      </c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8"/>
      <c r="BV25" s="57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9"/>
      <c r="CJ25" s="51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3"/>
    </row>
    <row r="26" spans="1:105" ht="15" customHeight="1" x14ac:dyDescent="0.25">
      <c r="A26" s="54" t="s">
        <v>85</v>
      </c>
      <c r="B26" s="55"/>
      <c r="C26" s="55"/>
      <c r="D26" s="55"/>
      <c r="E26" s="55"/>
      <c r="F26" s="55"/>
      <c r="G26" s="55"/>
      <c r="H26" s="56"/>
      <c r="I26" s="14"/>
      <c r="J26" s="52" t="s">
        <v>138</v>
      </c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3"/>
      <c r="AW26" s="47" t="s">
        <v>24</v>
      </c>
      <c r="AX26" s="48"/>
      <c r="AY26" s="48"/>
      <c r="AZ26" s="48"/>
      <c r="BA26" s="48"/>
      <c r="BB26" s="48"/>
      <c r="BC26" s="48"/>
      <c r="BD26" s="48"/>
      <c r="BE26" s="48"/>
      <c r="BF26" s="48"/>
      <c r="BG26" s="49"/>
      <c r="BH26" s="86">
        <v>0</v>
      </c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8"/>
      <c r="BV26" s="86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8"/>
      <c r="CJ26" s="51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3"/>
    </row>
    <row r="27" spans="1:105" ht="15" customHeight="1" x14ac:dyDescent="0.25">
      <c r="A27" s="54" t="s">
        <v>139</v>
      </c>
      <c r="B27" s="55"/>
      <c r="C27" s="55"/>
      <c r="D27" s="55"/>
      <c r="E27" s="55"/>
      <c r="F27" s="55"/>
      <c r="G27" s="55"/>
      <c r="H27" s="56"/>
      <c r="I27" s="14"/>
      <c r="J27" s="52" t="s">
        <v>69</v>
      </c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3"/>
      <c r="AW27" s="47" t="s">
        <v>24</v>
      </c>
      <c r="AX27" s="48"/>
      <c r="AY27" s="48"/>
      <c r="AZ27" s="48"/>
      <c r="BA27" s="48"/>
      <c r="BB27" s="48"/>
      <c r="BC27" s="48"/>
      <c r="BD27" s="48"/>
      <c r="BE27" s="48"/>
      <c r="BF27" s="48"/>
      <c r="BG27" s="49"/>
      <c r="BH27" s="86">
        <v>0</v>
      </c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8"/>
      <c r="BV27" s="86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8"/>
      <c r="CJ27" s="51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3"/>
    </row>
    <row r="28" spans="1:105" ht="15" customHeight="1" x14ac:dyDescent="0.25">
      <c r="A28" s="54" t="s">
        <v>140</v>
      </c>
      <c r="B28" s="55"/>
      <c r="C28" s="55"/>
      <c r="D28" s="55"/>
      <c r="E28" s="55"/>
      <c r="F28" s="55"/>
      <c r="G28" s="55"/>
      <c r="H28" s="56"/>
      <c r="I28" s="14"/>
      <c r="J28" s="52" t="s">
        <v>71</v>
      </c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3"/>
      <c r="AW28" s="47" t="s">
        <v>24</v>
      </c>
      <c r="AX28" s="48"/>
      <c r="AY28" s="48"/>
      <c r="AZ28" s="48"/>
      <c r="BA28" s="48"/>
      <c r="BB28" s="48"/>
      <c r="BC28" s="48"/>
      <c r="BD28" s="48"/>
      <c r="BE28" s="48"/>
      <c r="BF28" s="48"/>
      <c r="BG28" s="49"/>
      <c r="BH28" s="86">
        <v>220.15</v>
      </c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8"/>
      <c r="BV28" s="57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9"/>
      <c r="CJ28" s="51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3"/>
    </row>
    <row r="29" spans="1:105" ht="52.5" customHeight="1" x14ac:dyDescent="0.25">
      <c r="A29" s="54" t="s">
        <v>141</v>
      </c>
      <c r="B29" s="55"/>
      <c r="C29" s="55"/>
      <c r="D29" s="55"/>
      <c r="E29" s="55"/>
      <c r="F29" s="55"/>
      <c r="G29" s="55"/>
      <c r="H29" s="56"/>
      <c r="I29" s="14"/>
      <c r="J29" s="52" t="s">
        <v>82</v>
      </c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3"/>
      <c r="AW29" s="47" t="s">
        <v>24</v>
      </c>
      <c r="AX29" s="48"/>
      <c r="AY29" s="48"/>
      <c r="AZ29" s="48"/>
      <c r="BA29" s="48"/>
      <c r="BB29" s="48"/>
      <c r="BC29" s="48"/>
      <c r="BD29" s="48"/>
      <c r="BE29" s="48"/>
      <c r="BF29" s="48"/>
      <c r="BG29" s="49"/>
      <c r="BH29" s="86">
        <f>212.7-45.63</f>
        <v>167.07</v>
      </c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8"/>
      <c r="BV29" s="57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9"/>
      <c r="CJ29" s="51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3"/>
    </row>
    <row r="30" spans="1:105" ht="24" customHeight="1" x14ac:dyDescent="0.25">
      <c r="A30" s="54" t="s">
        <v>142</v>
      </c>
      <c r="B30" s="55"/>
      <c r="C30" s="55"/>
      <c r="D30" s="55"/>
      <c r="E30" s="55"/>
      <c r="F30" s="55"/>
      <c r="G30" s="55"/>
      <c r="H30" s="56"/>
      <c r="I30" s="14"/>
      <c r="J30" s="52" t="s">
        <v>143</v>
      </c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3"/>
      <c r="AW30" s="47" t="s">
        <v>24</v>
      </c>
      <c r="AX30" s="48"/>
      <c r="AY30" s="48"/>
      <c r="AZ30" s="48"/>
      <c r="BA30" s="48"/>
      <c r="BB30" s="48"/>
      <c r="BC30" s="48"/>
      <c r="BD30" s="48"/>
      <c r="BE30" s="48"/>
      <c r="BF30" s="48"/>
      <c r="BG30" s="49"/>
      <c r="BH30" s="86">
        <f>3745.86+334</f>
        <v>4079.86</v>
      </c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8"/>
      <c r="BV30" s="57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9"/>
      <c r="CJ30" s="51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3"/>
    </row>
    <row r="31" spans="1:105" ht="27" customHeight="1" x14ac:dyDescent="0.25">
      <c r="A31" s="54" t="s">
        <v>86</v>
      </c>
      <c r="B31" s="55"/>
      <c r="C31" s="55"/>
      <c r="D31" s="55"/>
      <c r="E31" s="55"/>
      <c r="F31" s="55"/>
      <c r="G31" s="55"/>
      <c r="H31" s="56"/>
      <c r="I31" s="14"/>
      <c r="J31" s="52" t="s">
        <v>144</v>
      </c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3"/>
      <c r="AW31" s="47" t="s">
        <v>24</v>
      </c>
      <c r="AX31" s="48"/>
      <c r="AY31" s="48"/>
      <c r="AZ31" s="48"/>
      <c r="BA31" s="48"/>
      <c r="BB31" s="48"/>
      <c r="BC31" s="48"/>
      <c r="BD31" s="48"/>
      <c r="BE31" s="48"/>
      <c r="BF31" s="48"/>
      <c r="BG31" s="49"/>
      <c r="BH31" s="86">
        <f>BH19</f>
        <v>0</v>
      </c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8"/>
      <c r="BV31" s="86">
        <f>BV19</f>
        <v>0</v>
      </c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8"/>
      <c r="CJ31" s="51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3"/>
    </row>
    <row r="32" spans="1:105" ht="39.75" customHeight="1" x14ac:dyDescent="0.25">
      <c r="A32" s="54" t="s">
        <v>88</v>
      </c>
      <c r="B32" s="55"/>
      <c r="C32" s="55"/>
      <c r="D32" s="55"/>
      <c r="E32" s="55"/>
      <c r="F32" s="55"/>
      <c r="G32" s="55"/>
      <c r="H32" s="56"/>
      <c r="I32" s="14"/>
      <c r="J32" s="52" t="s">
        <v>145</v>
      </c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3"/>
      <c r="AW32" s="47" t="s">
        <v>24</v>
      </c>
      <c r="AX32" s="48"/>
      <c r="AY32" s="48"/>
      <c r="AZ32" s="48"/>
      <c r="BA32" s="48"/>
      <c r="BB32" s="48"/>
      <c r="BC32" s="48"/>
      <c r="BD32" s="48"/>
      <c r="BE32" s="48"/>
      <c r="BF32" s="48"/>
      <c r="BG32" s="49"/>
      <c r="BH32" s="86">
        <v>1460.3</v>
      </c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8"/>
      <c r="BV32" s="60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2"/>
      <c r="CJ32" s="51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3"/>
    </row>
    <row r="33" spans="1:105" ht="36.75" customHeight="1" x14ac:dyDescent="0.25">
      <c r="A33" s="54" t="s">
        <v>93</v>
      </c>
      <c r="B33" s="55"/>
      <c r="C33" s="55"/>
      <c r="D33" s="55"/>
      <c r="E33" s="55"/>
      <c r="F33" s="55"/>
      <c r="G33" s="55"/>
      <c r="H33" s="56"/>
      <c r="I33" s="14"/>
      <c r="J33" s="52" t="s">
        <v>146</v>
      </c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3"/>
      <c r="AW33" s="47" t="s">
        <v>24</v>
      </c>
      <c r="AX33" s="48"/>
      <c r="AY33" s="48"/>
      <c r="AZ33" s="48"/>
      <c r="BA33" s="48"/>
      <c r="BB33" s="48"/>
      <c r="BC33" s="48"/>
      <c r="BD33" s="48"/>
      <c r="BE33" s="48"/>
      <c r="BF33" s="48"/>
      <c r="BG33" s="49"/>
      <c r="BH33" s="86" t="s">
        <v>179</v>
      </c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8"/>
      <c r="BV33" s="86" t="s">
        <v>179</v>
      </c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8"/>
      <c r="CJ33" s="51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3"/>
    </row>
    <row r="34" spans="1:105" ht="9.9499999999999993" customHeight="1" x14ac:dyDescent="0.25"/>
    <row r="35" spans="1:105" s="6" customFormat="1" ht="12.75" x14ac:dyDescent="0.2">
      <c r="A35" s="6" t="s">
        <v>117</v>
      </c>
    </row>
    <row r="36" spans="1:105" s="6" customFormat="1" ht="63" customHeight="1" x14ac:dyDescent="0.2">
      <c r="A36" s="63" t="s">
        <v>147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</row>
    <row r="37" spans="1:105" s="6" customFormat="1" ht="25.5" customHeight="1" x14ac:dyDescent="0.2">
      <c r="A37" s="63" t="s">
        <v>148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</row>
    <row r="38" spans="1:105" s="6" customFormat="1" ht="25.5" customHeight="1" x14ac:dyDescent="0.2">
      <c r="A38" s="63" t="s">
        <v>149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</row>
    <row r="39" spans="1:105" ht="3" customHeight="1" x14ac:dyDescent="0.25"/>
    <row r="41" spans="1:105" s="6" customFormat="1" ht="15" customHeight="1" x14ac:dyDescent="0.2">
      <c r="J41" s="6" t="s">
        <v>180</v>
      </c>
      <c r="CK41" s="6" t="s">
        <v>181</v>
      </c>
    </row>
    <row r="42" spans="1:105" s="6" customFormat="1" ht="15" customHeight="1" x14ac:dyDescent="0.2"/>
  </sheetData>
  <mergeCells count="129">
    <mergeCell ref="A13:H14"/>
    <mergeCell ref="I13:AV14"/>
    <mergeCell ref="AW13:BG14"/>
    <mergeCell ref="BH13:CI13"/>
    <mergeCell ref="CJ13:DA14"/>
    <mergeCell ref="BH14:BU14"/>
    <mergeCell ref="BV14:CI14"/>
    <mergeCell ref="A6:DA6"/>
    <mergeCell ref="A7:DA7"/>
    <mergeCell ref="A8:DA8"/>
    <mergeCell ref="A9:DA9"/>
    <mergeCell ref="A10:DA10"/>
    <mergeCell ref="A11:DA11"/>
    <mergeCell ref="A16:H16"/>
    <mergeCell ref="J16:AV16"/>
    <mergeCell ref="AW16:BG16"/>
    <mergeCell ref="BH16:BU16"/>
    <mergeCell ref="BV16:CI16"/>
    <mergeCell ref="CJ16:DA16"/>
    <mergeCell ref="A15:H15"/>
    <mergeCell ref="J15:AV15"/>
    <mergeCell ref="AW15:BG15"/>
    <mergeCell ref="BH15:BU15"/>
    <mergeCell ref="BV15:CI15"/>
    <mergeCell ref="CJ15:DA15"/>
    <mergeCell ref="CJ18:DA19"/>
    <mergeCell ref="A19:H19"/>
    <mergeCell ref="J19:AV19"/>
    <mergeCell ref="AW19:BG19"/>
    <mergeCell ref="BH19:BU19"/>
    <mergeCell ref="A17:H17"/>
    <mergeCell ref="J17:AV17"/>
    <mergeCell ref="AW17:BG17"/>
    <mergeCell ref="BH17:BU17"/>
    <mergeCell ref="BV17:CI17"/>
    <mergeCell ref="CJ17:DA17"/>
    <mergeCell ref="BV19:CI19"/>
    <mergeCell ref="A20:H20"/>
    <mergeCell ref="J20:AV20"/>
    <mergeCell ref="AW20:BG20"/>
    <mergeCell ref="BH20:BU20"/>
    <mergeCell ref="BV20:CI20"/>
    <mergeCell ref="A18:H18"/>
    <mergeCell ref="J18:AV18"/>
    <mergeCell ref="AW18:BG18"/>
    <mergeCell ref="BH18:BU18"/>
    <mergeCell ref="BV18:CI18"/>
    <mergeCell ref="A22:H22"/>
    <mergeCell ref="J22:AV22"/>
    <mergeCell ref="AW22:BG22"/>
    <mergeCell ref="BH22:BU22"/>
    <mergeCell ref="BV22:CI22"/>
    <mergeCell ref="CJ22:DA22"/>
    <mergeCell ref="CJ20:DA20"/>
    <mergeCell ref="A21:H21"/>
    <mergeCell ref="J21:AV21"/>
    <mergeCell ref="AW21:BG21"/>
    <mergeCell ref="BH21:BU21"/>
    <mergeCell ref="BV21:CI21"/>
    <mergeCell ref="CJ21:DA21"/>
    <mergeCell ref="A24:H24"/>
    <mergeCell ref="J24:AV24"/>
    <mergeCell ref="AW24:BG24"/>
    <mergeCell ref="BH24:BU24"/>
    <mergeCell ref="BV24:CI24"/>
    <mergeCell ref="CJ24:DA24"/>
    <mergeCell ref="A23:H23"/>
    <mergeCell ref="J23:AV23"/>
    <mergeCell ref="AW23:BG23"/>
    <mergeCell ref="BH23:BU23"/>
    <mergeCell ref="BV23:CI23"/>
    <mergeCell ref="CJ23:DA23"/>
    <mergeCell ref="A26:H26"/>
    <mergeCell ref="J26:AV26"/>
    <mergeCell ref="AW26:BG26"/>
    <mergeCell ref="BH26:BU26"/>
    <mergeCell ref="BV26:CI26"/>
    <mergeCell ref="CJ26:DA26"/>
    <mergeCell ref="A25:H25"/>
    <mergeCell ref="J25:AV25"/>
    <mergeCell ref="AW25:BG25"/>
    <mergeCell ref="BH25:BU25"/>
    <mergeCell ref="BV25:CI25"/>
    <mergeCell ref="CJ25:DA25"/>
    <mergeCell ref="A28:H28"/>
    <mergeCell ref="J28:AV28"/>
    <mergeCell ref="AW28:BG28"/>
    <mergeCell ref="BH28:BU28"/>
    <mergeCell ref="BV28:CI28"/>
    <mergeCell ref="CJ28:DA28"/>
    <mergeCell ref="A27:H27"/>
    <mergeCell ref="J27:AV27"/>
    <mergeCell ref="AW27:BG27"/>
    <mergeCell ref="BH27:BU27"/>
    <mergeCell ref="BV27:CI27"/>
    <mergeCell ref="CJ27:DA27"/>
    <mergeCell ref="A30:H30"/>
    <mergeCell ref="J30:AV30"/>
    <mergeCell ref="AW30:BG30"/>
    <mergeCell ref="BH30:BU30"/>
    <mergeCell ref="BV30:CI30"/>
    <mergeCell ref="CJ30:DA30"/>
    <mergeCell ref="A29:H29"/>
    <mergeCell ref="J29:AV29"/>
    <mergeCell ref="AW29:BG29"/>
    <mergeCell ref="BH29:BU29"/>
    <mergeCell ref="BV29:CI29"/>
    <mergeCell ref="CJ29:DA29"/>
    <mergeCell ref="A32:H32"/>
    <mergeCell ref="J32:AV32"/>
    <mergeCell ref="AW32:BG32"/>
    <mergeCell ref="BH32:BU32"/>
    <mergeCell ref="BV32:CI32"/>
    <mergeCell ref="CJ32:DA32"/>
    <mergeCell ref="A31:H31"/>
    <mergeCell ref="J31:AV31"/>
    <mergeCell ref="AW31:BG31"/>
    <mergeCell ref="BH31:BU31"/>
    <mergeCell ref="BV31:CI31"/>
    <mergeCell ref="CJ31:DA31"/>
    <mergeCell ref="A36:DA36"/>
    <mergeCell ref="A37:DA37"/>
    <mergeCell ref="A38:DA38"/>
    <mergeCell ref="A33:H33"/>
    <mergeCell ref="J33:AV33"/>
    <mergeCell ref="AW33:BG33"/>
    <mergeCell ref="BH33:BU33"/>
    <mergeCell ref="BV33:CI33"/>
    <mergeCell ref="CJ33:DA33"/>
  </mergeCells>
  <pageMargins left="0.31496062992125984" right="0" top="0.15748031496062992" bottom="0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D17" sqref="D17"/>
    </sheetView>
  </sheetViews>
  <sheetFormatPr defaultRowHeight="15" x14ac:dyDescent="0.25"/>
  <cols>
    <col min="1" max="1" width="20.140625" style="30" customWidth="1"/>
    <col min="2" max="2" width="11.140625" style="30" customWidth="1"/>
    <col min="3" max="3" width="11.28515625" style="30" customWidth="1"/>
    <col min="4" max="4" width="10.85546875" style="30" customWidth="1"/>
    <col min="5" max="5" width="10.42578125" style="30" customWidth="1"/>
    <col min="6" max="6" width="10.7109375" style="30" customWidth="1"/>
    <col min="7" max="7" width="11.28515625" style="30" bestFit="1" customWidth="1"/>
    <col min="8" max="8" width="11" style="30" customWidth="1"/>
    <col min="9" max="16384" width="9.140625" style="30"/>
  </cols>
  <sheetData>
    <row r="1" spans="1:8" ht="18.75" customHeight="1" x14ac:dyDescent="0.25">
      <c r="A1" s="94" t="s">
        <v>193</v>
      </c>
      <c r="B1" s="94"/>
      <c r="C1" s="94"/>
      <c r="D1" s="94"/>
      <c r="E1" s="94"/>
      <c r="F1" s="94"/>
      <c r="G1" s="94"/>
      <c r="H1" s="94"/>
    </row>
    <row r="2" spans="1:8" ht="18.75" customHeight="1" x14ac:dyDescent="0.25">
      <c r="A2" s="31"/>
      <c r="B2" s="31"/>
      <c r="C2" s="31"/>
      <c r="D2" s="31"/>
      <c r="E2" s="31"/>
      <c r="F2" s="31"/>
      <c r="G2" s="31"/>
      <c r="H2" s="31"/>
    </row>
    <row r="3" spans="1:8" ht="19.5" customHeight="1" x14ac:dyDescent="0.25">
      <c r="H3" s="32" t="s">
        <v>177</v>
      </c>
    </row>
    <row r="4" spans="1:8" ht="23.25" customHeight="1" x14ac:dyDescent="0.25">
      <c r="A4" s="33" t="s">
        <v>150</v>
      </c>
      <c r="B4" s="33" t="s">
        <v>155</v>
      </c>
      <c r="C4" s="33" t="s">
        <v>159</v>
      </c>
      <c r="D4" s="33" t="s">
        <v>160</v>
      </c>
      <c r="E4" s="33" t="s">
        <v>161</v>
      </c>
      <c r="F4" s="33" t="s">
        <v>162</v>
      </c>
      <c r="G4" s="33" t="s">
        <v>163</v>
      </c>
      <c r="H4" s="33" t="s">
        <v>164</v>
      </c>
    </row>
    <row r="5" spans="1:8" ht="33.75" customHeight="1" x14ac:dyDescent="0.25">
      <c r="A5" s="34" t="s">
        <v>158</v>
      </c>
      <c r="B5" s="35">
        <f t="shared" ref="B5" si="0">SUM(B6:B7)</f>
        <v>0</v>
      </c>
      <c r="C5" s="35">
        <f t="shared" ref="C5" si="1">SUM(C6:C7)</f>
        <v>0</v>
      </c>
      <c r="D5" s="35">
        <f t="shared" ref="D5" si="2">SUM(D6:D7)</f>
        <v>1382.52</v>
      </c>
      <c r="E5" s="35">
        <f t="shared" ref="E5" si="3">SUM(E6:E7)</f>
        <v>4562.66</v>
      </c>
      <c r="F5" s="35">
        <f t="shared" ref="F5" si="4">SUM(F6:F7)</f>
        <v>5926.72</v>
      </c>
      <c r="G5" s="35">
        <f t="shared" ref="G5" si="5">SUM(G6:G7)</f>
        <v>19891.63</v>
      </c>
      <c r="H5" s="35">
        <f t="shared" ref="H5" si="6">SUM(H6:H7)</f>
        <v>10963.7</v>
      </c>
    </row>
    <row r="6" spans="1:8" ht="30" x14ac:dyDescent="0.25">
      <c r="A6" s="34" t="s">
        <v>156</v>
      </c>
      <c r="B6" s="35">
        <v>0</v>
      </c>
      <c r="C6" s="35">
        <v>0</v>
      </c>
      <c r="D6" s="35">
        <v>635.61</v>
      </c>
      <c r="E6" s="35">
        <v>2913.55</v>
      </c>
      <c r="F6" s="35">
        <v>3973.42</v>
      </c>
      <c r="G6" s="35">
        <v>9566.2000000000007</v>
      </c>
      <c r="H6" s="35">
        <v>10963.7</v>
      </c>
    </row>
    <row r="7" spans="1:8" ht="33" customHeight="1" x14ac:dyDescent="0.25">
      <c r="A7" s="34" t="s">
        <v>157</v>
      </c>
      <c r="B7" s="35">
        <v>0</v>
      </c>
      <c r="C7" s="35">
        <v>0</v>
      </c>
      <c r="D7" s="35">
        <v>746.91</v>
      </c>
      <c r="E7" s="35">
        <v>1649.11</v>
      </c>
      <c r="F7" s="35">
        <v>1953.3</v>
      </c>
      <c r="G7" s="35">
        <v>10325.43</v>
      </c>
      <c r="H7" s="35">
        <v>0</v>
      </c>
    </row>
    <row r="8" spans="1:8" x14ac:dyDescent="0.25">
      <c r="A8" s="36"/>
    </row>
    <row r="9" spans="1:8" x14ac:dyDescent="0.25">
      <c r="A9" s="36"/>
    </row>
    <row r="10" spans="1:8" x14ac:dyDescent="0.25">
      <c r="A10" s="36"/>
      <c r="B10" s="37"/>
      <c r="C10" s="37"/>
      <c r="D10" s="37"/>
      <c r="E10" s="37"/>
    </row>
    <row r="11" spans="1:8" ht="25.5" customHeight="1" x14ac:dyDescent="0.25">
      <c r="A11" s="93"/>
      <c r="B11" s="93"/>
    </row>
    <row r="12" spans="1:8" x14ac:dyDescent="0.25">
      <c r="A12" s="36"/>
    </row>
    <row r="13" spans="1:8" x14ac:dyDescent="0.25">
      <c r="A13" s="36"/>
    </row>
    <row r="14" spans="1:8" x14ac:dyDescent="0.25">
      <c r="A14" s="36"/>
    </row>
    <row r="15" spans="1:8" x14ac:dyDescent="0.25">
      <c r="A15" s="36"/>
    </row>
    <row r="16" spans="1:8" x14ac:dyDescent="0.25">
      <c r="A16" s="36"/>
    </row>
    <row r="17" spans="1:1" x14ac:dyDescent="0.25">
      <c r="A17" s="36"/>
    </row>
    <row r="18" spans="1:1" x14ac:dyDescent="0.25">
      <c r="A18" s="36"/>
    </row>
    <row r="19" spans="1:1" x14ac:dyDescent="0.25">
      <c r="A19" s="36"/>
    </row>
  </sheetData>
  <mergeCells count="2">
    <mergeCell ref="A11:B11"/>
    <mergeCell ref="A1:H1"/>
  </mergeCells>
  <pageMargins left="0.59055118110236227" right="0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view="pageBreakPreview" zoomScaleNormal="100" zoomScaleSheetLayoutView="100" workbookViewId="0">
      <selection activeCell="P38" sqref="P38"/>
    </sheetView>
  </sheetViews>
  <sheetFormatPr defaultRowHeight="12.75" x14ac:dyDescent="0.2"/>
  <cols>
    <col min="1" max="1" width="12.7109375" style="19" customWidth="1"/>
    <col min="2" max="2" width="10.42578125" style="19" customWidth="1"/>
    <col min="3" max="3" width="10.7109375" style="19" customWidth="1"/>
    <col min="4" max="4" width="9.140625" style="19"/>
    <col min="5" max="5" width="7.85546875" style="19" customWidth="1"/>
    <col min="6" max="6" width="10.42578125" style="19" customWidth="1"/>
    <col min="7" max="7" width="10.28515625" style="19" customWidth="1"/>
    <col min="8" max="8" width="9.28515625" style="19" customWidth="1"/>
    <col min="9" max="9" width="7.7109375" style="19" customWidth="1"/>
    <col min="10" max="10" width="10.5703125" style="19" customWidth="1"/>
    <col min="11" max="11" width="10" style="19" customWidth="1"/>
    <col min="12" max="12" width="9.5703125" style="19" customWidth="1"/>
    <col min="13" max="13" width="7.85546875" style="19" customWidth="1"/>
    <col min="14" max="14" width="10.42578125" style="19" customWidth="1"/>
    <col min="15" max="15" width="10.140625" style="19" customWidth="1"/>
    <col min="16" max="16" width="9.28515625" style="19" customWidth="1"/>
    <col min="17" max="17" width="7.7109375" style="19" customWidth="1"/>
    <col min="18" max="18" width="10.42578125" style="19" customWidth="1"/>
    <col min="19" max="19" width="10" style="19" customWidth="1"/>
    <col min="20" max="20" width="11.42578125" style="19" bestFit="1" customWidth="1"/>
    <col min="21" max="21" width="7.85546875" style="19" customWidth="1"/>
    <col min="22" max="22" width="10.140625" style="19" customWidth="1"/>
    <col min="23" max="23" width="9.85546875" style="19" customWidth="1"/>
    <col min="24" max="24" width="11.42578125" style="19" bestFit="1" customWidth="1"/>
    <col min="25" max="25" width="7.7109375" style="19" customWidth="1"/>
    <col min="26" max="26" width="10.140625" style="19" customWidth="1"/>
    <col min="27" max="27" width="10" style="19" customWidth="1"/>
    <col min="28" max="28" width="9.42578125" style="19" customWidth="1"/>
    <col min="29" max="29" width="8.140625" style="19" customWidth="1"/>
    <col min="30" max="30" width="10.28515625" style="19" customWidth="1"/>
    <col min="31" max="16384" width="9.140625" style="19"/>
  </cols>
  <sheetData>
    <row r="1" spans="1:30" ht="14.25" x14ac:dyDescent="0.2">
      <c r="A1" s="102" t="s">
        <v>208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</row>
    <row r="2" spans="1:30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4" spans="1:30" ht="20.25" customHeight="1" x14ac:dyDescent="0.2">
      <c r="A4" s="101" t="s">
        <v>150</v>
      </c>
      <c r="B4" s="101" t="s">
        <v>155</v>
      </c>
      <c r="C4" s="101"/>
      <c r="D4" s="101"/>
      <c r="E4" s="101"/>
      <c r="F4" s="101" t="s">
        <v>159</v>
      </c>
      <c r="G4" s="101"/>
      <c r="H4" s="101"/>
      <c r="I4" s="101"/>
      <c r="J4" s="101" t="s">
        <v>160</v>
      </c>
      <c r="K4" s="101"/>
      <c r="L4" s="101"/>
      <c r="M4" s="101"/>
      <c r="N4" s="101" t="s">
        <v>161</v>
      </c>
      <c r="O4" s="101"/>
      <c r="P4" s="101"/>
      <c r="Q4" s="101"/>
      <c r="R4" s="101" t="s">
        <v>162</v>
      </c>
      <c r="S4" s="101"/>
      <c r="T4" s="101"/>
      <c r="U4" s="101"/>
      <c r="V4" s="101" t="s">
        <v>163</v>
      </c>
      <c r="W4" s="101"/>
      <c r="X4" s="101"/>
      <c r="Y4" s="101"/>
      <c r="Z4" s="101" t="s">
        <v>164</v>
      </c>
      <c r="AA4" s="101"/>
      <c r="AB4" s="101"/>
      <c r="AC4" s="101"/>
      <c r="AD4" s="20" t="s">
        <v>172</v>
      </c>
    </row>
    <row r="5" spans="1:30" ht="24.75" customHeight="1" x14ac:dyDescent="0.2">
      <c r="A5" s="101"/>
      <c r="B5" s="20" t="s">
        <v>151</v>
      </c>
      <c r="C5" s="20" t="s">
        <v>152</v>
      </c>
      <c r="D5" s="20" t="s">
        <v>154</v>
      </c>
      <c r="E5" s="20" t="s">
        <v>153</v>
      </c>
      <c r="F5" s="20" t="s">
        <v>151</v>
      </c>
      <c r="G5" s="20" t="s">
        <v>152</v>
      </c>
      <c r="H5" s="20" t="s">
        <v>154</v>
      </c>
      <c r="I5" s="20" t="s">
        <v>153</v>
      </c>
      <c r="J5" s="20" t="s">
        <v>151</v>
      </c>
      <c r="K5" s="20" t="s">
        <v>152</v>
      </c>
      <c r="L5" s="20" t="s">
        <v>154</v>
      </c>
      <c r="M5" s="20" t="s">
        <v>153</v>
      </c>
      <c r="N5" s="20" t="s">
        <v>151</v>
      </c>
      <c r="O5" s="20" t="s">
        <v>152</v>
      </c>
      <c r="P5" s="20" t="s">
        <v>154</v>
      </c>
      <c r="Q5" s="20" t="s">
        <v>153</v>
      </c>
      <c r="R5" s="20" t="s">
        <v>151</v>
      </c>
      <c r="S5" s="20" t="s">
        <v>152</v>
      </c>
      <c r="T5" s="20" t="s">
        <v>154</v>
      </c>
      <c r="U5" s="20" t="s">
        <v>153</v>
      </c>
      <c r="V5" s="20" t="s">
        <v>151</v>
      </c>
      <c r="W5" s="20" t="s">
        <v>152</v>
      </c>
      <c r="X5" s="20" t="s">
        <v>154</v>
      </c>
      <c r="Y5" s="20" t="s">
        <v>153</v>
      </c>
      <c r="Z5" s="20" t="s">
        <v>151</v>
      </c>
      <c r="AA5" s="20" t="s">
        <v>152</v>
      </c>
      <c r="AB5" s="20" t="s">
        <v>154</v>
      </c>
      <c r="AC5" s="20" t="s">
        <v>153</v>
      </c>
      <c r="AD5" s="20" t="s">
        <v>151</v>
      </c>
    </row>
    <row r="6" spans="1:30" s="23" customFormat="1" ht="47.25" customHeight="1" x14ac:dyDescent="0.2">
      <c r="A6" s="21" t="s">
        <v>173</v>
      </c>
      <c r="B6" s="22">
        <f>SUM(B7:B10)</f>
        <v>0</v>
      </c>
      <c r="C6" s="22">
        <f>SUM(C7:C10)</f>
        <v>0</v>
      </c>
      <c r="D6" s="22">
        <f>SUM(D7:D10)</f>
        <v>0</v>
      </c>
      <c r="E6" s="95"/>
      <c r="F6" s="22">
        <f>SUM(F7:F10)</f>
        <v>0</v>
      </c>
      <c r="G6" s="22">
        <f>SUM(G7:G10)</f>
        <v>0</v>
      </c>
      <c r="H6" s="22">
        <f>SUM(H7:H10)</f>
        <v>0</v>
      </c>
      <c r="I6" s="95"/>
      <c r="J6" s="22">
        <f>SUM(J7:J10)</f>
        <v>656.5</v>
      </c>
      <c r="K6" s="22">
        <f>SUM(K7:K10)</f>
        <v>996.14</v>
      </c>
      <c r="L6" s="22">
        <f>SUM(L7:L10)</f>
        <v>339.64000000000004</v>
      </c>
      <c r="M6" s="105"/>
      <c r="N6" s="22">
        <f>SUM(N7:N10)</f>
        <v>5949.4</v>
      </c>
      <c r="O6" s="22">
        <f>SUM(O7:O10)</f>
        <v>5742.4679999999998</v>
      </c>
      <c r="P6" s="22">
        <f>SUM(P7:P10)</f>
        <v>-206.93200000000007</v>
      </c>
      <c r="Q6" s="98"/>
      <c r="R6" s="22">
        <f>SUM(R7:R10)</f>
        <v>5303.65</v>
      </c>
      <c r="S6" s="22">
        <f>SUM(S7:S10)</f>
        <v>7319.1450000000004</v>
      </c>
      <c r="T6" s="22">
        <f>SUM(T7:T10)</f>
        <v>2015.4950000000006</v>
      </c>
      <c r="U6" s="98"/>
      <c r="V6" s="22">
        <f>SUM(V7:V10)</f>
        <v>12060</v>
      </c>
      <c r="W6" s="22">
        <f>SUM(W7:W10)</f>
        <v>14356.710999999999</v>
      </c>
      <c r="X6" s="22">
        <f>SUM(X7:X10)</f>
        <v>2296.7109999999998</v>
      </c>
      <c r="Y6" s="105"/>
      <c r="Z6" s="22">
        <f>SUM(Z7:Z10)</f>
        <v>14183.56</v>
      </c>
      <c r="AA6" s="22">
        <f>SUM(AA7:AA10)</f>
        <v>15335.495000000001</v>
      </c>
      <c r="AB6" s="22">
        <f>SUM(AB7:AB10)</f>
        <v>1151.9350000000013</v>
      </c>
      <c r="AC6" s="98"/>
      <c r="AD6" s="22">
        <f>SUM(AD7:AD10)</f>
        <v>14687.172999999999</v>
      </c>
    </row>
    <row r="7" spans="1:30" ht="13.5" customHeight="1" x14ac:dyDescent="0.2">
      <c r="A7" s="24" t="s">
        <v>168</v>
      </c>
      <c r="B7" s="25">
        <f>B13+B18</f>
        <v>0</v>
      </c>
      <c r="C7" s="25">
        <f t="shared" ref="C7:D7" si="0">C13+C18</f>
        <v>0</v>
      </c>
      <c r="D7" s="25">
        <f t="shared" si="0"/>
        <v>0</v>
      </c>
      <c r="E7" s="96"/>
      <c r="F7" s="25">
        <f>F13+F18</f>
        <v>0</v>
      </c>
      <c r="G7" s="25">
        <f t="shared" ref="G7:H7" si="1">G13+G18</f>
        <v>0</v>
      </c>
      <c r="H7" s="25">
        <f t="shared" si="1"/>
        <v>0</v>
      </c>
      <c r="I7" s="96"/>
      <c r="J7" s="25">
        <f>J13+J18</f>
        <v>0</v>
      </c>
      <c r="K7" s="25">
        <f t="shared" ref="K7:L7" si="2">K13+K18</f>
        <v>0</v>
      </c>
      <c r="L7" s="25">
        <f t="shared" si="2"/>
        <v>0</v>
      </c>
      <c r="M7" s="106"/>
      <c r="N7" s="25">
        <f>N13+N18</f>
        <v>0</v>
      </c>
      <c r="O7" s="25">
        <f t="shared" ref="O7:P7" si="3">O13+O18</f>
        <v>0</v>
      </c>
      <c r="P7" s="25">
        <f t="shared" si="3"/>
        <v>0</v>
      </c>
      <c r="Q7" s="99"/>
      <c r="R7" s="25">
        <f>R13+R18</f>
        <v>0</v>
      </c>
      <c r="S7" s="25">
        <f t="shared" ref="S7:T7" si="4">S13+S18</f>
        <v>0</v>
      </c>
      <c r="T7" s="25">
        <f t="shared" si="4"/>
        <v>0</v>
      </c>
      <c r="U7" s="99"/>
      <c r="V7" s="25">
        <f>V13+V18</f>
        <v>0</v>
      </c>
      <c r="W7" s="25">
        <f t="shared" ref="W7:X7" si="5">W13+W18</f>
        <v>0</v>
      </c>
      <c r="X7" s="25">
        <f t="shared" si="5"/>
        <v>0</v>
      </c>
      <c r="Y7" s="106"/>
      <c r="Z7" s="25">
        <f>Z13+Z18</f>
        <v>0</v>
      </c>
      <c r="AA7" s="25">
        <f t="shared" ref="AA7:AB7" si="6">AA13+AA18</f>
        <v>0</v>
      </c>
      <c r="AB7" s="25">
        <f t="shared" si="6"/>
        <v>0</v>
      </c>
      <c r="AC7" s="99"/>
      <c r="AD7" s="25">
        <f>AD13+AD18</f>
        <v>0</v>
      </c>
    </row>
    <row r="8" spans="1:30" ht="14.25" customHeight="1" x14ac:dyDescent="0.2">
      <c r="A8" s="24" t="s">
        <v>169</v>
      </c>
      <c r="B8" s="25">
        <f t="shared" ref="B8:D10" si="7">B14+B19</f>
        <v>0</v>
      </c>
      <c r="C8" s="25">
        <f t="shared" si="7"/>
        <v>0</v>
      </c>
      <c r="D8" s="25">
        <f t="shared" si="7"/>
        <v>0</v>
      </c>
      <c r="E8" s="96"/>
      <c r="F8" s="25">
        <f t="shared" ref="F8:H8" si="8">F14+F19</f>
        <v>0</v>
      </c>
      <c r="G8" s="25">
        <f t="shared" si="8"/>
        <v>0</v>
      </c>
      <c r="H8" s="25">
        <f t="shared" si="8"/>
        <v>0</v>
      </c>
      <c r="I8" s="96"/>
      <c r="J8" s="25">
        <f t="shared" ref="J8:L8" si="9">J14+J19</f>
        <v>0</v>
      </c>
      <c r="K8" s="25">
        <f t="shared" si="9"/>
        <v>0</v>
      </c>
      <c r="L8" s="25">
        <f t="shared" si="9"/>
        <v>0</v>
      </c>
      <c r="M8" s="106"/>
      <c r="N8" s="25">
        <f t="shared" ref="N8:P8" si="10">N14+N19</f>
        <v>0</v>
      </c>
      <c r="O8" s="25">
        <f t="shared" si="10"/>
        <v>0</v>
      </c>
      <c r="P8" s="25">
        <f t="shared" si="10"/>
        <v>0</v>
      </c>
      <c r="Q8" s="99"/>
      <c r="R8" s="25">
        <f t="shared" ref="R8:T8" si="11">R14+R19</f>
        <v>0</v>
      </c>
      <c r="S8" s="25">
        <f t="shared" si="11"/>
        <v>0</v>
      </c>
      <c r="T8" s="25">
        <f t="shared" si="11"/>
        <v>0</v>
      </c>
      <c r="U8" s="99"/>
      <c r="V8" s="25">
        <f t="shared" ref="V8:X8" si="12">V14+V19</f>
        <v>0</v>
      </c>
      <c r="W8" s="25">
        <f t="shared" si="12"/>
        <v>0</v>
      </c>
      <c r="X8" s="25">
        <f t="shared" si="12"/>
        <v>0</v>
      </c>
      <c r="Y8" s="106"/>
      <c r="Z8" s="25">
        <f t="shared" ref="Z8" si="13">Z14+Z19</f>
        <v>0</v>
      </c>
      <c r="AA8" s="25">
        <f t="shared" ref="AA8:AB8" si="14">AA14+AA19</f>
        <v>0</v>
      </c>
      <c r="AB8" s="25">
        <f t="shared" si="14"/>
        <v>0</v>
      </c>
      <c r="AC8" s="99"/>
      <c r="AD8" s="25">
        <f t="shared" ref="AD8" si="15">AD14+AD19</f>
        <v>0</v>
      </c>
    </row>
    <row r="9" spans="1:30" ht="13.5" customHeight="1" x14ac:dyDescent="0.2">
      <c r="A9" s="24" t="s">
        <v>170</v>
      </c>
      <c r="B9" s="25">
        <f t="shared" si="7"/>
        <v>0</v>
      </c>
      <c r="C9" s="25">
        <f t="shared" si="7"/>
        <v>0</v>
      </c>
      <c r="D9" s="25">
        <f t="shared" si="7"/>
        <v>0</v>
      </c>
      <c r="E9" s="96"/>
      <c r="F9" s="25">
        <f t="shared" ref="F9:H9" si="16">F15+F20</f>
        <v>0</v>
      </c>
      <c r="G9" s="25">
        <f t="shared" si="16"/>
        <v>0</v>
      </c>
      <c r="H9" s="25">
        <f t="shared" si="16"/>
        <v>0</v>
      </c>
      <c r="I9" s="96"/>
      <c r="J9" s="25">
        <f t="shared" ref="J9:L9" si="17">J15+J20</f>
        <v>0</v>
      </c>
      <c r="K9" s="25">
        <f t="shared" si="17"/>
        <v>0</v>
      </c>
      <c r="L9" s="25">
        <f t="shared" si="17"/>
        <v>0</v>
      </c>
      <c r="M9" s="106"/>
      <c r="N9" s="25">
        <f t="shared" ref="N9:P9" si="18">N15+N20</f>
        <v>0</v>
      </c>
      <c r="O9" s="25">
        <f t="shared" si="18"/>
        <v>0</v>
      </c>
      <c r="P9" s="25">
        <f t="shared" si="18"/>
        <v>0</v>
      </c>
      <c r="Q9" s="99"/>
      <c r="R9" s="25">
        <f t="shared" ref="R9:T9" si="19">R15+R20</f>
        <v>0</v>
      </c>
      <c r="S9" s="25">
        <f t="shared" si="19"/>
        <v>0</v>
      </c>
      <c r="T9" s="25">
        <f t="shared" si="19"/>
        <v>0</v>
      </c>
      <c r="U9" s="99"/>
      <c r="V9" s="25">
        <f t="shared" ref="V9:X9" si="20">V15+V20</f>
        <v>0</v>
      </c>
      <c r="W9" s="25">
        <f t="shared" si="20"/>
        <v>0</v>
      </c>
      <c r="X9" s="25">
        <f t="shared" si="20"/>
        <v>0</v>
      </c>
      <c r="Y9" s="106"/>
      <c r="Z9" s="25">
        <f t="shared" ref="Z9" si="21">Z15+Z20</f>
        <v>2420</v>
      </c>
      <c r="AA9" s="25">
        <f t="shared" ref="AA9:AB9" si="22">AA15+AA20</f>
        <v>0</v>
      </c>
      <c r="AB9" s="25">
        <f t="shared" si="22"/>
        <v>-2420</v>
      </c>
      <c r="AC9" s="99"/>
      <c r="AD9" s="25">
        <f t="shared" ref="AD9" si="23">AD15+AD20</f>
        <v>2904.04</v>
      </c>
    </row>
    <row r="10" spans="1:30" ht="13.5" customHeight="1" x14ac:dyDescent="0.2">
      <c r="A10" s="24" t="s">
        <v>171</v>
      </c>
      <c r="B10" s="25">
        <f t="shared" si="7"/>
        <v>0</v>
      </c>
      <c r="C10" s="25">
        <f t="shared" si="7"/>
        <v>0</v>
      </c>
      <c r="D10" s="25">
        <f t="shared" si="7"/>
        <v>0</v>
      </c>
      <c r="E10" s="96"/>
      <c r="F10" s="25">
        <f t="shared" ref="F10:H10" si="24">F16+F21</f>
        <v>0</v>
      </c>
      <c r="G10" s="25">
        <f t="shared" si="24"/>
        <v>0</v>
      </c>
      <c r="H10" s="25">
        <f t="shared" si="24"/>
        <v>0</v>
      </c>
      <c r="I10" s="96"/>
      <c r="J10" s="25">
        <f t="shared" ref="J10:L10" si="25">J16+J21</f>
        <v>656.5</v>
      </c>
      <c r="K10" s="25">
        <f t="shared" si="25"/>
        <v>996.14</v>
      </c>
      <c r="L10" s="25">
        <f t="shared" si="25"/>
        <v>339.64000000000004</v>
      </c>
      <c r="M10" s="106"/>
      <c r="N10" s="25">
        <f t="shared" ref="N10:P10" si="26">N16+N21</f>
        <v>5949.4</v>
      </c>
      <c r="O10" s="25">
        <f t="shared" si="26"/>
        <v>5742.4679999999998</v>
      </c>
      <c r="P10" s="25">
        <f t="shared" si="26"/>
        <v>-206.93200000000007</v>
      </c>
      <c r="Q10" s="99"/>
      <c r="R10" s="25">
        <f t="shared" ref="R10:T10" si="27">R16+R21</f>
        <v>5303.65</v>
      </c>
      <c r="S10" s="25">
        <f t="shared" si="27"/>
        <v>7319.1450000000004</v>
      </c>
      <c r="T10" s="25">
        <f t="shared" si="27"/>
        <v>2015.4950000000006</v>
      </c>
      <c r="U10" s="99"/>
      <c r="V10" s="25">
        <f t="shared" ref="V10:X10" si="28">V16+V21</f>
        <v>12060</v>
      </c>
      <c r="W10" s="25">
        <f t="shared" si="28"/>
        <v>14356.710999999999</v>
      </c>
      <c r="X10" s="25">
        <f t="shared" si="28"/>
        <v>2296.7109999999998</v>
      </c>
      <c r="Y10" s="106"/>
      <c r="Z10" s="25">
        <f t="shared" ref="Z10" si="29">Z16+Z21</f>
        <v>11763.56</v>
      </c>
      <c r="AA10" s="25">
        <f t="shared" ref="AA10:AB10" si="30">AA16+AA21</f>
        <v>15335.495000000001</v>
      </c>
      <c r="AB10" s="25">
        <f t="shared" si="30"/>
        <v>3571.9350000000013</v>
      </c>
      <c r="AC10" s="99"/>
      <c r="AD10" s="25">
        <f t="shared" ref="AD10" si="31">AD16+AD21</f>
        <v>11783.133</v>
      </c>
    </row>
    <row r="11" spans="1:30" ht="16.5" customHeight="1" x14ac:dyDescent="0.2">
      <c r="A11" s="24" t="s">
        <v>174</v>
      </c>
      <c r="B11" s="25"/>
      <c r="C11" s="25"/>
      <c r="D11" s="25"/>
      <c r="E11" s="96"/>
      <c r="F11" s="25"/>
      <c r="G11" s="25"/>
      <c r="H11" s="25"/>
      <c r="I11" s="96"/>
      <c r="J11" s="25"/>
      <c r="K11" s="25"/>
      <c r="L11" s="25"/>
      <c r="M11" s="106"/>
      <c r="N11" s="25"/>
      <c r="O11" s="25"/>
      <c r="P11" s="25"/>
      <c r="Q11" s="99"/>
      <c r="R11" s="25"/>
      <c r="S11" s="25"/>
      <c r="T11" s="25"/>
      <c r="U11" s="99"/>
      <c r="V11" s="25"/>
      <c r="W11" s="25"/>
      <c r="X11" s="25"/>
      <c r="Y11" s="106"/>
      <c r="Z11" s="25"/>
      <c r="AA11" s="25"/>
      <c r="AB11" s="25"/>
      <c r="AC11" s="99"/>
      <c r="AD11" s="25"/>
    </row>
    <row r="12" spans="1:30" s="23" customFormat="1" ht="33" customHeight="1" x14ac:dyDescent="0.2">
      <c r="A12" s="21" t="s">
        <v>166</v>
      </c>
      <c r="B12" s="22">
        <f>SUM(B13:B16)</f>
        <v>0</v>
      </c>
      <c r="C12" s="22">
        <f>SUM(C13:C16)</f>
        <v>0</v>
      </c>
      <c r="D12" s="22">
        <f>SUM(D13:D16)</f>
        <v>0</v>
      </c>
      <c r="E12" s="96"/>
      <c r="F12" s="22">
        <f>SUM(F13:F16)</f>
        <v>0</v>
      </c>
      <c r="G12" s="22">
        <f>SUM(G13:G16)</f>
        <v>0</v>
      </c>
      <c r="H12" s="22">
        <f>SUM(H13:H16)</f>
        <v>0</v>
      </c>
      <c r="I12" s="96"/>
      <c r="J12" s="22">
        <f>SUM(J13:J16)</f>
        <v>0</v>
      </c>
      <c r="K12" s="22">
        <f>SUM(K13:K16)</f>
        <v>2.2280000000000002</v>
      </c>
      <c r="L12" s="22">
        <f>SUM(L13:L16)</f>
        <v>2.2280000000000002</v>
      </c>
      <c r="M12" s="106"/>
      <c r="N12" s="22">
        <f>SUM(N13:N16)</f>
        <v>0</v>
      </c>
      <c r="O12" s="22">
        <f>SUM(O13:O16)</f>
        <v>227.238</v>
      </c>
      <c r="P12" s="22">
        <f>SUM(P13:P16)</f>
        <v>227.238</v>
      </c>
      <c r="Q12" s="99"/>
      <c r="R12" s="22">
        <f>SUM(R13:R16)</f>
        <v>209</v>
      </c>
      <c r="S12" s="22">
        <f>SUM(S13:S16)</f>
        <v>265.19299999999998</v>
      </c>
      <c r="T12" s="22">
        <f>SUM(T13:T16)</f>
        <v>56.192999999999984</v>
      </c>
      <c r="U12" s="99"/>
      <c r="V12" s="22">
        <f>SUM(V13:V16)</f>
        <v>250</v>
      </c>
      <c r="W12" s="22">
        <f>SUM(W13:W16)</f>
        <v>376.44400000000002</v>
      </c>
      <c r="X12" s="22">
        <f>SUM(X13:X16)</f>
        <v>126.44400000000002</v>
      </c>
      <c r="Y12" s="106"/>
      <c r="Z12" s="22">
        <f>SUM(Z13:Z16)</f>
        <v>380</v>
      </c>
      <c r="AA12" s="22">
        <f>SUM(AA13:AA16)</f>
        <v>395.06200000000001</v>
      </c>
      <c r="AB12" s="22">
        <f>SUM(AB13:AB16)</f>
        <v>15.062000000000012</v>
      </c>
      <c r="AC12" s="99"/>
      <c r="AD12" s="22">
        <f>SUM(AD13:AD16)</f>
        <v>394.86</v>
      </c>
    </row>
    <row r="13" spans="1:30" x14ac:dyDescent="0.2">
      <c r="A13" s="24" t="s">
        <v>168</v>
      </c>
      <c r="B13" s="25">
        <v>0</v>
      </c>
      <c r="C13" s="25">
        <v>0</v>
      </c>
      <c r="D13" s="25">
        <f>C13-B13</f>
        <v>0</v>
      </c>
      <c r="E13" s="96"/>
      <c r="F13" s="25">
        <v>0</v>
      </c>
      <c r="G13" s="25">
        <v>0</v>
      </c>
      <c r="H13" s="25">
        <f>G13-F13</f>
        <v>0</v>
      </c>
      <c r="I13" s="96"/>
      <c r="J13" s="25">
        <v>0</v>
      </c>
      <c r="K13" s="25">
        <v>0</v>
      </c>
      <c r="L13" s="25">
        <f>K13-J13</f>
        <v>0</v>
      </c>
      <c r="M13" s="106"/>
      <c r="N13" s="25">
        <v>0</v>
      </c>
      <c r="O13" s="25">
        <v>0</v>
      </c>
      <c r="P13" s="25">
        <f>O13-N13</f>
        <v>0</v>
      </c>
      <c r="Q13" s="99"/>
      <c r="R13" s="25">
        <v>0</v>
      </c>
      <c r="S13" s="25">
        <v>0</v>
      </c>
      <c r="T13" s="25">
        <f>S13-R13</f>
        <v>0</v>
      </c>
      <c r="U13" s="99"/>
      <c r="V13" s="25">
        <v>0</v>
      </c>
      <c r="W13" s="25">
        <v>0</v>
      </c>
      <c r="X13" s="25">
        <f>W13-V13</f>
        <v>0</v>
      </c>
      <c r="Y13" s="106"/>
      <c r="Z13" s="25">
        <v>0</v>
      </c>
      <c r="AA13" s="25">
        <v>0</v>
      </c>
      <c r="AB13" s="25">
        <f>AA13-Z13</f>
        <v>0</v>
      </c>
      <c r="AC13" s="99"/>
      <c r="AD13" s="25">
        <v>0</v>
      </c>
    </row>
    <row r="14" spans="1:30" x14ac:dyDescent="0.2">
      <c r="A14" s="24" t="s">
        <v>169</v>
      </c>
      <c r="B14" s="26">
        <v>0</v>
      </c>
      <c r="C14" s="26">
        <v>0</v>
      </c>
      <c r="D14" s="25">
        <f t="shared" ref="D14:D16" si="32">C14-B14</f>
        <v>0</v>
      </c>
      <c r="E14" s="96"/>
      <c r="F14" s="26">
        <v>0</v>
      </c>
      <c r="G14" s="26">
        <v>0</v>
      </c>
      <c r="H14" s="25">
        <f t="shared" ref="H14:H16" si="33">G14-F14</f>
        <v>0</v>
      </c>
      <c r="I14" s="96"/>
      <c r="J14" s="26">
        <v>0</v>
      </c>
      <c r="K14" s="26">
        <v>0</v>
      </c>
      <c r="L14" s="25">
        <f t="shared" ref="L14:L16" si="34">K14-J14</f>
        <v>0</v>
      </c>
      <c r="M14" s="106"/>
      <c r="N14" s="26">
        <v>0</v>
      </c>
      <c r="O14" s="26">
        <v>0</v>
      </c>
      <c r="P14" s="25">
        <f t="shared" ref="P14:P16" si="35">O14-N14</f>
        <v>0</v>
      </c>
      <c r="Q14" s="99"/>
      <c r="R14" s="26">
        <v>0</v>
      </c>
      <c r="S14" s="26">
        <v>0</v>
      </c>
      <c r="T14" s="25">
        <f t="shared" ref="T14:T16" si="36">S14-R14</f>
        <v>0</v>
      </c>
      <c r="U14" s="99"/>
      <c r="V14" s="26">
        <v>0</v>
      </c>
      <c r="W14" s="26">
        <v>0</v>
      </c>
      <c r="X14" s="25">
        <f t="shared" ref="X14:X16" si="37">W14-V14</f>
        <v>0</v>
      </c>
      <c r="Y14" s="106"/>
      <c r="Z14" s="26">
        <v>0</v>
      </c>
      <c r="AA14" s="26">
        <v>0</v>
      </c>
      <c r="AB14" s="25">
        <f t="shared" ref="AB14:AB16" si="38">AA14-Z14</f>
        <v>0</v>
      </c>
      <c r="AC14" s="99"/>
      <c r="AD14" s="25">
        <v>0</v>
      </c>
    </row>
    <row r="15" spans="1:30" x14ac:dyDescent="0.2">
      <c r="A15" s="24" t="s">
        <v>170</v>
      </c>
      <c r="B15" s="25">
        <v>0</v>
      </c>
      <c r="C15" s="25">
        <v>0</v>
      </c>
      <c r="D15" s="25">
        <f t="shared" si="32"/>
        <v>0</v>
      </c>
      <c r="E15" s="96"/>
      <c r="F15" s="25">
        <v>0</v>
      </c>
      <c r="G15" s="25">
        <v>0</v>
      </c>
      <c r="H15" s="25">
        <f t="shared" si="33"/>
        <v>0</v>
      </c>
      <c r="I15" s="96"/>
      <c r="J15" s="25">
        <v>0</v>
      </c>
      <c r="K15" s="25">
        <v>0</v>
      </c>
      <c r="L15" s="25">
        <f t="shared" si="34"/>
        <v>0</v>
      </c>
      <c r="M15" s="106"/>
      <c r="N15" s="25">
        <v>0</v>
      </c>
      <c r="O15" s="25">
        <v>0</v>
      </c>
      <c r="P15" s="25">
        <f t="shared" si="35"/>
        <v>0</v>
      </c>
      <c r="Q15" s="99"/>
      <c r="R15" s="25">
        <v>0</v>
      </c>
      <c r="S15" s="25">
        <v>0</v>
      </c>
      <c r="T15" s="25">
        <f t="shared" si="36"/>
        <v>0</v>
      </c>
      <c r="U15" s="99"/>
      <c r="V15" s="25">
        <v>0</v>
      </c>
      <c r="W15" s="25">
        <v>0</v>
      </c>
      <c r="X15" s="25">
        <f t="shared" si="37"/>
        <v>0</v>
      </c>
      <c r="Y15" s="106"/>
      <c r="Z15" s="25">
        <v>0</v>
      </c>
      <c r="AA15" s="25">
        <v>0</v>
      </c>
      <c r="AB15" s="25">
        <f t="shared" si="38"/>
        <v>0</v>
      </c>
      <c r="AC15" s="99"/>
      <c r="AD15" s="25">
        <v>18.420000000000002</v>
      </c>
    </row>
    <row r="16" spans="1:30" x14ac:dyDescent="0.2">
      <c r="A16" s="24" t="s">
        <v>171</v>
      </c>
      <c r="B16" s="25">
        <v>0</v>
      </c>
      <c r="C16" s="25">
        <v>0</v>
      </c>
      <c r="D16" s="25">
        <f t="shared" si="32"/>
        <v>0</v>
      </c>
      <c r="E16" s="96"/>
      <c r="F16" s="25">
        <v>0</v>
      </c>
      <c r="G16" s="25">
        <v>0</v>
      </c>
      <c r="H16" s="25">
        <f t="shared" si="33"/>
        <v>0</v>
      </c>
      <c r="I16" s="96"/>
      <c r="J16" s="25">
        <v>0</v>
      </c>
      <c r="K16" s="25">
        <v>2.2280000000000002</v>
      </c>
      <c r="L16" s="25">
        <f t="shared" si="34"/>
        <v>2.2280000000000002</v>
      </c>
      <c r="M16" s="106"/>
      <c r="N16" s="25">
        <v>0</v>
      </c>
      <c r="O16" s="25">
        <v>227.238</v>
      </c>
      <c r="P16" s="25">
        <f t="shared" si="35"/>
        <v>227.238</v>
      </c>
      <c r="Q16" s="99"/>
      <c r="R16" s="25">
        <v>209</v>
      </c>
      <c r="S16" s="25">
        <v>265.19299999999998</v>
      </c>
      <c r="T16" s="25">
        <f t="shared" si="36"/>
        <v>56.192999999999984</v>
      </c>
      <c r="U16" s="99"/>
      <c r="V16" s="25">
        <v>250</v>
      </c>
      <c r="W16" s="25">
        <v>376.44400000000002</v>
      </c>
      <c r="X16" s="25">
        <f t="shared" si="37"/>
        <v>126.44400000000002</v>
      </c>
      <c r="Y16" s="106"/>
      <c r="Z16" s="25">
        <v>380</v>
      </c>
      <c r="AA16" s="25">
        <v>395.06200000000001</v>
      </c>
      <c r="AB16" s="25">
        <f t="shared" si="38"/>
        <v>15.062000000000012</v>
      </c>
      <c r="AC16" s="99"/>
      <c r="AD16" s="25">
        <v>376.44</v>
      </c>
    </row>
    <row r="17" spans="1:30" s="23" customFormat="1" ht="53.25" customHeight="1" x14ac:dyDescent="0.2">
      <c r="A17" s="21" t="s">
        <v>167</v>
      </c>
      <c r="B17" s="22">
        <f>SUM(B18:B21)</f>
        <v>0</v>
      </c>
      <c r="C17" s="22">
        <f>SUM(C18:C21)</f>
        <v>0</v>
      </c>
      <c r="D17" s="22">
        <f>SUM(D18:D21)</f>
        <v>0</v>
      </c>
      <c r="E17" s="96"/>
      <c r="F17" s="22">
        <f>SUM(F18:F21)</f>
        <v>0</v>
      </c>
      <c r="G17" s="22">
        <f>SUM(G18:G21)</f>
        <v>0</v>
      </c>
      <c r="H17" s="22">
        <f>SUM(H18:H21)</f>
        <v>0</v>
      </c>
      <c r="I17" s="96"/>
      <c r="J17" s="22">
        <f>SUM(J18:J21)</f>
        <v>656.5</v>
      </c>
      <c r="K17" s="22">
        <f>SUM(K18:K21)</f>
        <v>993.91200000000003</v>
      </c>
      <c r="L17" s="22">
        <f>SUM(L18:L21)</f>
        <v>337.41200000000003</v>
      </c>
      <c r="M17" s="106"/>
      <c r="N17" s="22">
        <f>SUM(N18:N21)</f>
        <v>5949.4</v>
      </c>
      <c r="O17" s="22">
        <f>SUM(O18:O21)</f>
        <v>5515.23</v>
      </c>
      <c r="P17" s="22">
        <f>SUM(P18:P21)</f>
        <v>-434.17000000000007</v>
      </c>
      <c r="Q17" s="99"/>
      <c r="R17" s="22">
        <f>SUM(R18:R21)</f>
        <v>5094.6499999999996</v>
      </c>
      <c r="S17" s="22">
        <f>SUM(S18:S21)</f>
        <v>7053.9520000000002</v>
      </c>
      <c r="T17" s="22">
        <f>SUM(T18:T21)</f>
        <v>1959.3020000000006</v>
      </c>
      <c r="U17" s="99"/>
      <c r="V17" s="22">
        <f>SUM(V18:V21)</f>
        <v>11810</v>
      </c>
      <c r="W17" s="22">
        <f>SUM(W18:W21)</f>
        <v>13980.267</v>
      </c>
      <c r="X17" s="22">
        <f>SUM(X18:X21)</f>
        <v>2170.2669999999998</v>
      </c>
      <c r="Y17" s="106"/>
      <c r="Z17" s="22">
        <f>SUM(Z18:Z21)</f>
        <v>13803.56</v>
      </c>
      <c r="AA17" s="22">
        <f>SUM(AA18:AA21)</f>
        <v>14940.433000000001</v>
      </c>
      <c r="AB17" s="22">
        <f>SUM(AB18:AB21)</f>
        <v>1136.8730000000014</v>
      </c>
      <c r="AC17" s="99"/>
      <c r="AD17" s="22">
        <f>SUM(AD18:AD21)</f>
        <v>14292.312999999998</v>
      </c>
    </row>
    <row r="18" spans="1:30" x14ac:dyDescent="0.2">
      <c r="A18" s="24" t="s">
        <v>168</v>
      </c>
      <c r="B18" s="25">
        <v>0</v>
      </c>
      <c r="C18" s="26">
        <v>0</v>
      </c>
      <c r="D18" s="25">
        <f>C18-B18</f>
        <v>0</v>
      </c>
      <c r="E18" s="96"/>
      <c r="F18" s="25">
        <v>0</v>
      </c>
      <c r="G18" s="25">
        <v>0</v>
      </c>
      <c r="H18" s="25">
        <f>G18-F18</f>
        <v>0</v>
      </c>
      <c r="I18" s="96"/>
      <c r="J18" s="25">
        <v>0</v>
      </c>
      <c r="K18" s="25">
        <v>0</v>
      </c>
      <c r="L18" s="25">
        <f>K18-J18</f>
        <v>0</v>
      </c>
      <c r="M18" s="106"/>
      <c r="N18" s="25">
        <v>0</v>
      </c>
      <c r="O18" s="25">
        <v>0</v>
      </c>
      <c r="P18" s="25">
        <f>O18-N18</f>
        <v>0</v>
      </c>
      <c r="Q18" s="99"/>
      <c r="R18" s="25">
        <v>0</v>
      </c>
      <c r="S18" s="25">
        <v>0</v>
      </c>
      <c r="T18" s="25">
        <f>S18-R18</f>
        <v>0</v>
      </c>
      <c r="U18" s="99"/>
      <c r="V18" s="25">
        <v>0</v>
      </c>
      <c r="W18" s="25">
        <v>0</v>
      </c>
      <c r="X18" s="25">
        <f>W18-V18</f>
        <v>0</v>
      </c>
      <c r="Y18" s="106"/>
      <c r="Z18" s="25">
        <v>0</v>
      </c>
      <c r="AA18" s="25">
        <v>0</v>
      </c>
      <c r="AB18" s="25">
        <f>AA18-Z18</f>
        <v>0</v>
      </c>
      <c r="AC18" s="99"/>
      <c r="AD18" s="26">
        <v>0</v>
      </c>
    </row>
    <row r="19" spans="1:30" x14ac:dyDescent="0.2">
      <c r="A19" s="24" t="s">
        <v>169</v>
      </c>
      <c r="B19" s="26">
        <v>0</v>
      </c>
      <c r="C19" s="26">
        <v>0</v>
      </c>
      <c r="D19" s="25">
        <f t="shared" ref="D19:D21" si="39">C19-B19</f>
        <v>0</v>
      </c>
      <c r="E19" s="96"/>
      <c r="F19" s="26">
        <v>0</v>
      </c>
      <c r="G19" s="26">
        <v>0</v>
      </c>
      <c r="H19" s="25">
        <f t="shared" ref="H19:H21" si="40">G19-F19</f>
        <v>0</v>
      </c>
      <c r="I19" s="96"/>
      <c r="J19" s="26">
        <v>0</v>
      </c>
      <c r="K19" s="26">
        <v>0</v>
      </c>
      <c r="L19" s="25">
        <f t="shared" ref="L19:L21" si="41">K19-J19</f>
        <v>0</v>
      </c>
      <c r="M19" s="106"/>
      <c r="N19" s="26">
        <v>0</v>
      </c>
      <c r="O19" s="26">
        <v>0</v>
      </c>
      <c r="P19" s="25">
        <f t="shared" ref="P19:P21" si="42">O19-N19</f>
        <v>0</v>
      </c>
      <c r="Q19" s="99"/>
      <c r="R19" s="26">
        <v>0</v>
      </c>
      <c r="S19" s="26">
        <v>0</v>
      </c>
      <c r="T19" s="25">
        <f t="shared" ref="T19:T21" si="43">S19-R19</f>
        <v>0</v>
      </c>
      <c r="U19" s="99"/>
      <c r="V19" s="26">
        <v>0</v>
      </c>
      <c r="W19" s="26">
        <v>0</v>
      </c>
      <c r="X19" s="25">
        <f t="shared" ref="X19:X21" si="44">W19-V19</f>
        <v>0</v>
      </c>
      <c r="Y19" s="106"/>
      <c r="Z19" s="26">
        <v>0</v>
      </c>
      <c r="AA19" s="26">
        <v>0</v>
      </c>
      <c r="AB19" s="25">
        <f t="shared" ref="AB19:AB21" si="45">AA19-Z19</f>
        <v>0</v>
      </c>
      <c r="AC19" s="99"/>
      <c r="AD19" s="26">
        <v>0</v>
      </c>
    </row>
    <row r="20" spans="1:30" x14ac:dyDescent="0.2">
      <c r="A20" s="24" t="s">
        <v>170</v>
      </c>
      <c r="B20" s="25">
        <v>0</v>
      </c>
      <c r="C20" s="26">
        <v>0</v>
      </c>
      <c r="D20" s="25">
        <f t="shared" si="39"/>
        <v>0</v>
      </c>
      <c r="E20" s="96"/>
      <c r="F20" s="25">
        <v>0</v>
      </c>
      <c r="G20" s="25">
        <v>0</v>
      </c>
      <c r="H20" s="25">
        <f t="shared" si="40"/>
        <v>0</v>
      </c>
      <c r="I20" s="96"/>
      <c r="J20" s="25">
        <v>0</v>
      </c>
      <c r="K20" s="25">
        <v>0</v>
      </c>
      <c r="L20" s="25">
        <f t="shared" si="41"/>
        <v>0</v>
      </c>
      <c r="M20" s="106"/>
      <c r="N20" s="25">
        <v>0</v>
      </c>
      <c r="O20" s="25">
        <v>0</v>
      </c>
      <c r="P20" s="25">
        <f t="shared" si="42"/>
        <v>0</v>
      </c>
      <c r="Q20" s="99"/>
      <c r="R20" s="25">
        <v>0</v>
      </c>
      <c r="S20" s="25">
        <v>0</v>
      </c>
      <c r="T20" s="25">
        <f t="shared" si="43"/>
        <v>0</v>
      </c>
      <c r="U20" s="99"/>
      <c r="V20" s="25">
        <v>0</v>
      </c>
      <c r="W20" s="25">
        <v>0</v>
      </c>
      <c r="X20" s="25">
        <f t="shared" si="44"/>
        <v>0</v>
      </c>
      <c r="Y20" s="106"/>
      <c r="Z20" s="25">
        <v>2420</v>
      </c>
      <c r="AA20" s="25">
        <v>0</v>
      </c>
      <c r="AB20" s="25">
        <f t="shared" si="45"/>
        <v>-2420</v>
      </c>
      <c r="AC20" s="99"/>
      <c r="AD20" s="26">
        <v>2885.62</v>
      </c>
    </row>
    <row r="21" spans="1:30" x14ac:dyDescent="0.2">
      <c r="A21" s="24" t="s">
        <v>171</v>
      </c>
      <c r="B21" s="25">
        <v>0</v>
      </c>
      <c r="C21" s="26">
        <v>0</v>
      </c>
      <c r="D21" s="25">
        <f t="shared" si="39"/>
        <v>0</v>
      </c>
      <c r="E21" s="97"/>
      <c r="F21" s="25">
        <v>0</v>
      </c>
      <c r="G21" s="25">
        <v>0</v>
      </c>
      <c r="H21" s="25">
        <f t="shared" si="40"/>
        <v>0</v>
      </c>
      <c r="I21" s="97"/>
      <c r="J21" s="25">
        <v>656.5</v>
      </c>
      <c r="K21" s="25">
        <v>993.91200000000003</v>
      </c>
      <c r="L21" s="25">
        <f t="shared" si="41"/>
        <v>337.41200000000003</v>
      </c>
      <c r="M21" s="107"/>
      <c r="N21" s="25">
        <v>5949.4</v>
      </c>
      <c r="O21" s="25">
        <v>5515.23</v>
      </c>
      <c r="P21" s="25">
        <f t="shared" si="42"/>
        <v>-434.17000000000007</v>
      </c>
      <c r="Q21" s="100"/>
      <c r="R21" s="25">
        <v>5094.6499999999996</v>
      </c>
      <c r="S21" s="25">
        <v>7053.9520000000002</v>
      </c>
      <c r="T21" s="25">
        <f t="shared" si="43"/>
        <v>1959.3020000000006</v>
      </c>
      <c r="U21" s="100"/>
      <c r="V21" s="25">
        <v>11810</v>
      </c>
      <c r="W21" s="25">
        <v>13980.267</v>
      </c>
      <c r="X21" s="25">
        <f t="shared" si="44"/>
        <v>2170.2669999999998</v>
      </c>
      <c r="Y21" s="107"/>
      <c r="Z21" s="25">
        <f>13803.56-2420</f>
        <v>11383.56</v>
      </c>
      <c r="AA21" s="25">
        <v>14940.433000000001</v>
      </c>
      <c r="AB21" s="25">
        <f t="shared" si="45"/>
        <v>3556.8730000000014</v>
      </c>
      <c r="AC21" s="100"/>
      <c r="AD21" s="26">
        <v>11406.692999999999</v>
      </c>
    </row>
    <row r="23" spans="1:30" hidden="1" x14ac:dyDescent="0.2"/>
    <row r="24" spans="1:30" hidden="1" x14ac:dyDescent="0.2">
      <c r="A24" s="9" t="s">
        <v>175</v>
      </c>
      <c r="C24" s="27">
        <v>2011</v>
      </c>
      <c r="D24" s="27"/>
      <c r="E24" s="27"/>
      <c r="F24" s="27"/>
      <c r="G24" s="27">
        <v>2012</v>
      </c>
      <c r="H24" s="27"/>
      <c r="I24" s="27"/>
      <c r="J24" s="27"/>
      <c r="K24" s="27">
        <v>2013</v>
      </c>
      <c r="L24" s="27"/>
      <c r="M24" s="27"/>
      <c r="N24" s="27"/>
      <c r="O24" s="27">
        <v>2014</v>
      </c>
      <c r="P24" s="27"/>
      <c r="Q24" s="27"/>
      <c r="R24" s="27"/>
      <c r="S24" s="27">
        <v>2015</v>
      </c>
      <c r="T24" s="27"/>
      <c r="U24" s="27"/>
      <c r="V24" s="27"/>
      <c r="W24" s="27">
        <v>2016</v>
      </c>
      <c r="X24" s="27"/>
      <c r="Y24" s="27"/>
      <c r="Z24" s="27"/>
      <c r="AA24" s="27">
        <v>2017</v>
      </c>
    </row>
    <row r="25" spans="1:30" ht="38.25" hidden="1" x14ac:dyDescent="0.2">
      <c r="A25" s="21" t="s">
        <v>173</v>
      </c>
      <c r="B25" s="28"/>
      <c r="C25" s="29">
        <f>SUM(C26:C29)</f>
        <v>500458.56099999999</v>
      </c>
      <c r="D25" s="29">
        <f t="shared" ref="D25:AA25" si="46">SUM(D26:D29)</f>
        <v>0</v>
      </c>
      <c r="E25" s="29">
        <f t="shared" si="46"/>
        <v>0</v>
      </c>
      <c r="F25" s="29">
        <f t="shared" si="46"/>
        <v>0</v>
      </c>
      <c r="G25" s="29">
        <f t="shared" si="46"/>
        <v>504397.96799999999</v>
      </c>
      <c r="H25" s="29">
        <f t="shared" si="46"/>
        <v>0</v>
      </c>
      <c r="I25" s="29">
        <f t="shared" si="46"/>
        <v>0</v>
      </c>
      <c r="J25" s="29">
        <f t="shared" si="46"/>
        <v>0</v>
      </c>
      <c r="K25" s="29">
        <f t="shared" si="46"/>
        <v>0</v>
      </c>
      <c r="L25" s="29">
        <f t="shared" si="46"/>
        <v>0</v>
      </c>
      <c r="M25" s="29">
        <f t="shared" si="46"/>
        <v>0</v>
      </c>
      <c r="N25" s="29">
        <f t="shared" si="46"/>
        <v>0</v>
      </c>
      <c r="O25" s="29">
        <f t="shared" si="46"/>
        <v>0</v>
      </c>
      <c r="P25" s="29">
        <f t="shared" si="46"/>
        <v>0</v>
      </c>
      <c r="Q25" s="29">
        <f t="shared" si="46"/>
        <v>0</v>
      </c>
      <c r="R25" s="29">
        <f t="shared" si="46"/>
        <v>0</v>
      </c>
      <c r="S25" s="29">
        <f t="shared" si="46"/>
        <v>0</v>
      </c>
      <c r="T25" s="29">
        <f t="shared" si="46"/>
        <v>0</v>
      </c>
      <c r="U25" s="29">
        <f t="shared" si="46"/>
        <v>0</v>
      </c>
      <c r="V25" s="29">
        <f t="shared" si="46"/>
        <v>0</v>
      </c>
      <c r="W25" s="29">
        <f t="shared" si="46"/>
        <v>0</v>
      </c>
      <c r="X25" s="29">
        <f t="shared" si="46"/>
        <v>0</v>
      </c>
      <c r="Y25" s="29">
        <f t="shared" si="46"/>
        <v>0</v>
      </c>
      <c r="Z25" s="29">
        <f t="shared" si="46"/>
        <v>0</v>
      </c>
      <c r="AA25" s="29">
        <f t="shared" si="46"/>
        <v>0</v>
      </c>
    </row>
    <row r="26" spans="1:30" hidden="1" x14ac:dyDescent="0.2">
      <c r="A26" s="24" t="s">
        <v>168</v>
      </c>
      <c r="B26" s="28"/>
      <c r="C26" s="29">
        <v>7961.4949999999999</v>
      </c>
      <c r="D26" s="29"/>
      <c r="E26" s="29"/>
      <c r="F26" s="29"/>
      <c r="G26" s="29">
        <v>22604.815999999999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</row>
    <row r="27" spans="1:30" hidden="1" x14ac:dyDescent="0.2">
      <c r="A27" s="24" t="s">
        <v>169</v>
      </c>
      <c r="B27" s="28"/>
      <c r="C27" s="29"/>
      <c r="D27" s="29"/>
      <c r="E27" s="29"/>
      <c r="F27" s="29"/>
      <c r="G27" s="29">
        <v>0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30" hidden="1" x14ac:dyDescent="0.2">
      <c r="A28" s="24" t="s">
        <v>170</v>
      </c>
      <c r="B28" s="28"/>
      <c r="C28" s="29">
        <v>194973.519</v>
      </c>
      <c r="D28" s="29"/>
      <c r="E28" s="29"/>
      <c r="F28" s="29"/>
      <c r="G28" s="29">
        <v>190554.242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  <row r="29" spans="1:30" hidden="1" x14ac:dyDescent="0.2">
      <c r="A29" s="24" t="s">
        <v>171</v>
      </c>
      <c r="B29" s="28"/>
      <c r="C29" s="29">
        <v>297523.54700000002</v>
      </c>
      <c r="D29" s="29"/>
      <c r="E29" s="29"/>
      <c r="F29" s="29"/>
      <c r="G29" s="29">
        <v>291238.90999999997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</row>
    <row r="30" spans="1:30" hidden="1" x14ac:dyDescent="0.2"/>
    <row r="31" spans="1:30" hidden="1" x14ac:dyDescent="0.2">
      <c r="C31" s="27">
        <f>C26-C7</f>
        <v>7961.4949999999999</v>
      </c>
      <c r="G31" s="27">
        <f>G26-G7</f>
        <v>22604.815999999999</v>
      </c>
    </row>
    <row r="32" spans="1:30" ht="38.25" hidden="1" customHeight="1" x14ac:dyDescent="0.2">
      <c r="C32" s="27">
        <f t="shared" ref="C32:C34" si="47">C27-C8</f>
        <v>0</v>
      </c>
      <c r="G32" s="27">
        <f t="shared" ref="G32:G34" si="48">G27-G8</f>
        <v>0</v>
      </c>
      <c r="N32" s="103" t="s">
        <v>176</v>
      </c>
      <c r="O32" s="104"/>
      <c r="P32" s="104"/>
      <c r="Q32" s="104"/>
      <c r="R32" s="104"/>
      <c r="S32" s="104"/>
    </row>
    <row r="33" spans="3:7" hidden="1" x14ac:dyDescent="0.2">
      <c r="C33" s="27">
        <f t="shared" si="47"/>
        <v>194973.519</v>
      </c>
      <c r="G33" s="27">
        <f t="shared" si="48"/>
        <v>190554.242</v>
      </c>
    </row>
    <row r="34" spans="3:7" hidden="1" x14ac:dyDescent="0.2">
      <c r="C34" s="27">
        <f t="shared" si="47"/>
        <v>297523.54700000002</v>
      </c>
      <c r="G34" s="27">
        <f t="shared" si="48"/>
        <v>291238.90999999997</v>
      </c>
    </row>
    <row r="35" spans="3:7" hidden="1" x14ac:dyDescent="0.2"/>
  </sheetData>
  <mergeCells count="17">
    <mergeCell ref="N32:S32"/>
    <mergeCell ref="Y6:Y21"/>
    <mergeCell ref="U6:U21"/>
    <mergeCell ref="Q6:Q21"/>
    <mergeCell ref="M6:M21"/>
    <mergeCell ref="A1:AD1"/>
    <mergeCell ref="A4:A5"/>
    <mergeCell ref="B4:E4"/>
    <mergeCell ref="F4:I4"/>
    <mergeCell ref="J4:M4"/>
    <mergeCell ref="N4:Q4"/>
    <mergeCell ref="R4:U4"/>
    <mergeCell ref="E6:E21"/>
    <mergeCell ref="AC6:AC21"/>
    <mergeCell ref="I6:I21"/>
    <mergeCell ref="V4:Y4"/>
    <mergeCell ref="Z4:AC4"/>
  </mergeCells>
  <pageMargins left="0" right="0" top="0.74803149606299213" bottom="0.74803149606299213" header="0.31496062992125984" footer="0.31496062992125984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73"/>
  <sheetViews>
    <sheetView workbookViewId="0">
      <selection activeCell="DY28" sqref="DY28"/>
    </sheetView>
  </sheetViews>
  <sheetFormatPr defaultColWidth="0.85546875" defaultRowHeight="15" x14ac:dyDescent="0.25"/>
  <cols>
    <col min="1" max="16384" width="0.85546875" style="2"/>
  </cols>
  <sheetData>
    <row r="1" spans="1:108" s="1" customFormat="1" ht="12" customHeight="1" x14ac:dyDescent="0.2">
      <c r="BO1" s="1" t="s">
        <v>0</v>
      </c>
    </row>
    <row r="2" spans="1:108" s="1" customFormat="1" ht="12" customHeight="1" x14ac:dyDescent="0.2">
      <c r="BO2" s="1" t="s">
        <v>1</v>
      </c>
    </row>
    <row r="3" spans="1:108" s="1" customFormat="1" ht="12" customHeight="1" x14ac:dyDescent="0.2">
      <c r="BO3" s="1" t="s">
        <v>2</v>
      </c>
    </row>
    <row r="4" spans="1:108" ht="21" customHeight="1" x14ac:dyDescent="0.25"/>
    <row r="5" spans="1:108" s="3" customFormat="1" ht="14.25" customHeight="1" x14ac:dyDescent="0.25">
      <c r="A5" s="118" t="s">
        <v>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</row>
    <row r="6" spans="1:108" s="3" customFormat="1" ht="14.25" customHeight="1" x14ac:dyDescent="0.25">
      <c r="A6" s="118" t="s">
        <v>4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</row>
    <row r="7" spans="1:108" s="3" customFormat="1" ht="14.25" customHeight="1" x14ac:dyDescent="0.25">
      <c r="A7" s="118" t="s">
        <v>5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</row>
    <row r="8" spans="1:108" s="3" customFormat="1" ht="14.25" customHeight="1" x14ac:dyDescent="0.25">
      <c r="A8" s="118" t="s">
        <v>6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</row>
    <row r="9" spans="1:108" ht="21" customHeight="1" x14ac:dyDescent="0.25"/>
    <row r="10" spans="1:108" x14ac:dyDescent="0.25">
      <c r="C10" s="4" t="s">
        <v>7</v>
      </c>
      <c r="D10" s="4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</row>
    <row r="11" spans="1:108" x14ac:dyDescent="0.25">
      <c r="C11" s="4" t="s">
        <v>8</v>
      </c>
      <c r="D11" s="4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</row>
    <row r="12" spans="1:108" x14ac:dyDescent="0.25">
      <c r="C12" s="4" t="s">
        <v>9</v>
      </c>
      <c r="D12" s="4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</row>
    <row r="13" spans="1:108" x14ac:dyDescent="0.25">
      <c r="C13" s="4" t="s">
        <v>10</v>
      </c>
      <c r="D13" s="4"/>
      <c r="AQ13" s="109"/>
      <c r="AR13" s="109"/>
      <c r="AS13" s="109"/>
      <c r="AT13" s="109"/>
      <c r="AU13" s="109"/>
      <c r="AV13" s="109"/>
      <c r="AW13" s="109"/>
      <c r="AX13" s="109"/>
      <c r="AY13" s="110" t="s">
        <v>11</v>
      </c>
      <c r="AZ13" s="110"/>
      <c r="BA13" s="109"/>
      <c r="BB13" s="109"/>
      <c r="BC13" s="109"/>
      <c r="BD13" s="109"/>
      <c r="BE13" s="109"/>
      <c r="BF13" s="109"/>
      <c r="BG13" s="109"/>
      <c r="BH13" s="109"/>
      <c r="BI13" s="2" t="s">
        <v>12</v>
      </c>
    </row>
    <row r="14" spans="1:108" ht="15" customHeight="1" x14ac:dyDescent="0.25"/>
    <row r="15" spans="1:108" s="5" customFormat="1" ht="13.5" x14ac:dyDescent="0.2">
      <c r="A15" s="111" t="s">
        <v>13</v>
      </c>
      <c r="B15" s="112"/>
      <c r="C15" s="112"/>
      <c r="D15" s="112"/>
      <c r="E15" s="112"/>
      <c r="F15" s="112"/>
      <c r="G15" s="112"/>
      <c r="H15" s="112"/>
      <c r="I15" s="113"/>
      <c r="J15" s="117" t="s">
        <v>14</v>
      </c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3"/>
      <c r="BI15" s="111" t="s">
        <v>15</v>
      </c>
      <c r="BJ15" s="112"/>
      <c r="BK15" s="112"/>
      <c r="BL15" s="112"/>
      <c r="BM15" s="112"/>
      <c r="BN15" s="112"/>
      <c r="BO15" s="112"/>
      <c r="BP15" s="112"/>
      <c r="BQ15" s="112"/>
      <c r="BR15" s="112"/>
      <c r="BS15" s="113"/>
      <c r="BT15" s="125" t="s">
        <v>16</v>
      </c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7"/>
      <c r="CN15" s="111" t="s">
        <v>17</v>
      </c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2"/>
    </row>
    <row r="16" spans="1:108" s="5" customFormat="1" ht="13.5" x14ac:dyDescent="0.2">
      <c r="A16" s="114"/>
      <c r="B16" s="115"/>
      <c r="C16" s="115"/>
      <c r="D16" s="115"/>
      <c r="E16" s="115"/>
      <c r="F16" s="115"/>
      <c r="G16" s="115"/>
      <c r="H16" s="115"/>
      <c r="I16" s="116"/>
      <c r="J16" s="114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6"/>
      <c r="BI16" s="114"/>
      <c r="BJ16" s="115"/>
      <c r="BK16" s="115"/>
      <c r="BL16" s="115"/>
      <c r="BM16" s="115"/>
      <c r="BN16" s="115"/>
      <c r="BO16" s="115"/>
      <c r="BP16" s="115"/>
      <c r="BQ16" s="115"/>
      <c r="BR16" s="115"/>
      <c r="BS16" s="116"/>
      <c r="BT16" s="125" t="s">
        <v>131</v>
      </c>
      <c r="BU16" s="126"/>
      <c r="BV16" s="126"/>
      <c r="BW16" s="126"/>
      <c r="BX16" s="126"/>
      <c r="BY16" s="126"/>
      <c r="BZ16" s="126"/>
      <c r="CA16" s="126"/>
      <c r="CB16" s="126"/>
      <c r="CC16" s="127"/>
      <c r="CD16" s="125" t="s">
        <v>18</v>
      </c>
      <c r="CE16" s="126"/>
      <c r="CF16" s="126"/>
      <c r="CG16" s="126"/>
      <c r="CH16" s="126"/>
      <c r="CI16" s="126"/>
      <c r="CJ16" s="126"/>
      <c r="CK16" s="126"/>
      <c r="CL16" s="126"/>
      <c r="CM16" s="127"/>
      <c r="CN16" s="133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5"/>
    </row>
    <row r="17" spans="1:108" s="5" customFormat="1" ht="15" customHeight="1" x14ac:dyDescent="0.2">
      <c r="A17" s="121" t="s">
        <v>19</v>
      </c>
      <c r="B17" s="122"/>
      <c r="C17" s="122"/>
      <c r="D17" s="122"/>
      <c r="E17" s="122"/>
      <c r="F17" s="122"/>
      <c r="G17" s="122"/>
      <c r="H17" s="122"/>
      <c r="I17" s="123"/>
      <c r="J17" s="12"/>
      <c r="K17" s="124" t="s">
        <v>20</v>
      </c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3"/>
      <c r="BI17" s="125" t="s">
        <v>21</v>
      </c>
      <c r="BJ17" s="126"/>
      <c r="BK17" s="126"/>
      <c r="BL17" s="126"/>
      <c r="BM17" s="126"/>
      <c r="BN17" s="126"/>
      <c r="BO17" s="126"/>
      <c r="BP17" s="126"/>
      <c r="BQ17" s="126"/>
      <c r="BR17" s="126"/>
      <c r="BS17" s="127"/>
      <c r="BT17" s="125" t="s">
        <v>21</v>
      </c>
      <c r="BU17" s="126"/>
      <c r="BV17" s="126"/>
      <c r="BW17" s="126"/>
      <c r="BX17" s="126"/>
      <c r="BY17" s="126"/>
      <c r="BZ17" s="126"/>
      <c r="CA17" s="126"/>
      <c r="CB17" s="126"/>
      <c r="CC17" s="127"/>
      <c r="CD17" s="125" t="s">
        <v>21</v>
      </c>
      <c r="CE17" s="126"/>
      <c r="CF17" s="126"/>
      <c r="CG17" s="126"/>
      <c r="CH17" s="126"/>
      <c r="CI17" s="126"/>
      <c r="CJ17" s="126"/>
      <c r="CK17" s="126"/>
      <c r="CL17" s="126"/>
      <c r="CM17" s="127"/>
      <c r="CN17" s="136" t="s">
        <v>21</v>
      </c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8"/>
    </row>
    <row r="18" spans="1:108" s="5" customFormat="1" ht="30" customHeight="1" x14ac:dyDescent="0.2">
      <c r="A18" s="121" t="s">
        <v>22</v>
      </c>
      <c r="B18" s="122"/>
      <c r="C18" s="122"/>
      <c r="D18" s="122"/>
      <c r="E18" s="122"/>
      <c r="F18" s="122"/>
      <c r="G18" s="122"/>
      <c r="H18" s="122"/>
      <c r="I18" s="123"/>
      <c r="J18" s="12"/>
      <c r="K18" s="124" t="s">
        <v>23</v>
      </c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3"/>
      <c r="BI18" s="125" t="s">
        <v>24</v>
      </c>
      <c r="BJ18" s="126"/>
      <c r="BK18" s="126"/>
      <c r="BL18" s="126"/>
      <c r="BM18" s="126"/>
      <c r="BN18" s="126"/>
      <c r="BO18" s="126"/>
      <c r="BP18" s="126"/>
      <c r="BQ18" s="126"/>
      <c r="BR18" s="126"/>
      <c r="BS18" s="127"/>
      <c r="BT18" s="125"/>
      <c r="BU18" s="126"/>
      <c r="BV18" s="126"/>
      <c r="BW18" s="126"/>
      <c r="BX18" s="126"/>
      <c r="BY18" s="126"/>
      <c r="BZ18" s="126"/>
      <c r="CA18" s="126"/>
      <c r="CB18" s="126"/>
      <c r="CC18" s="127"/>
      <c r="CD18" s="125"/>
      <c r="CE18" s="126"/>
      <c r="CF18" s="126"/>
      <c r="CG18" s="126"/>
      <c r="CH18" s="126"/>
      <c r="CI18" s="126"/>
      <c r="CJ18" s="126"/>
      <c r="CK18" s="126"/>
      <c r="CL18" s="126"/>
      <c r="CM18" s="127"/>
      <c r="CN18" s="128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30"/>
    </row>
    <row r="19" spans="1:108" s="5" customFormat="1" ht="30" customHeight="1" x14ac:dyDescent="0.2">
      <c r="A19" s="121" t="s">
        <v>25</v>
      </c>
      <c r="B19" s="122"/>
      <c r="C19" s="122"/>
      <c r="D19" s="122"/>
      <c r="E19" s="122"/>
      <c r="F19" s="122"/>
      <c r="G19" s="122"/>
      <c r="H19" s="122"/>
      <c r="I19" s="123"/>
      <c r="J19" s="12"/>
      <c r="K19" s="124" t="s">
        <v>26</v>
      </c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3"/>
      <c r="BI19" s="125" t="s">
        <v>24</v>
      </c>
      <c r="BJ19" s="126"/>
      <c r="BK19" s="126"/>
      <c r="BL19" s="126"/>
      <c r="BM19" s="126"/>
      <c r="BN19" s="126"/>
      <c r="BO19" s="126"/>
      <c r="BP19" s="126"/>
      <c r="BQ19" s="126"/>
      <c r="BR19" s="126"/>
      <c r="BS19" s="127"/>
      <c r="BT19" s="125"/>
      <c r="BU19" s="126"/>
      <c r="BV19" s="126"/>
      <c r="BW19" s="126"/>
      <c r="BX19" s="126"/>
      <c r="BY19" s="126"/>
      <c r="BZ19" s="126"/>
      <c r="CA19" s="126"/>
      <c r="CB19" s="126"/>
      <c r="CC19" s="127"/>
      <c r="CD19" s="125"/>
      <c r="CE19" s="126"/>
      <c r="CF19" s="126"/>
      <c r="CG19" s="126"/>
      <c r="CH19" s="126"/>
      <c r="CI19" s="126"/>
      <c r="CJ19" s="126"/>
      <c r="CK19" s="126"/>
      <c r="CL19" s="126"/>
      <c r="CM19" s="127"/>
      <c r="CN19" s="128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30"/>
    </row>
    <row r="20" spans="1:108" s="5" customFormat="1" ht="15" customHeight="1" x14ac:dyDescent="0.2">
      <c r="A20" s="121" t="s">
        <v>27</v>
      </c>
      <c r="B20" s="122"/>
      <c r="C20" s="122"/>
      <c r="D20" s="122"/>
      <c r="E20" s="122"/>
      <c r="F20" s="122"/>
      <c r="G20" s="122"/>
      <c r="H20" s="122"/>
      <c r="I20" s="123"/>
      <c r="J20" s="12"/>
      <c r="K20" s="124" t="s">
        <v>28</v>
      </c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3"/>
      <c r="BI20" s="125" t="s">
        <v>24</v>
      </c>
      <c r="BJ20" s="126"/>
      <c r="BK20" s="126"/>
      <c r="BL20" s="126"/>
      <c r="BM20" s="126"/>
      <c r="BN20" s="126"/>
      <c r="BO20" s="126"/>
      <c r="BP20" s="126"/>
      <c r="BQ20" s="126"/>
      <c r="BR20" s="126"/>
      <c r="BS20" s="127"/>
      <c r="BT20" s="125"/>
      <c r="BU20" s="126"/>
      <c r="BV20" s="126"/>
      <c r="BW20" s="126"/>
      <c r="BX20" s="126"/>
      <c r="BY20" s="126"/>
      <c r="BZ20" s="126"/>
      <c r="CA20" s="126"/>
      <c r="CB20" s="126"/>
      <c r="CC20" s="127"/>
      <c r="CD20" s="125"/>
      <c r="CE20" s="126"/>
      <c r="CF20" s="126"/>
      <c r="CG20" s="126"/>
      <c r="CH20" s="126"/>
      <c r="CI20" s="126"/>
      <c r="CJ20" s="126"/>
      <c r="CK20" s="126"/>
      <c r="CL20" s="126"/>
      <c r="CM20" s="127"/>
      <c r="CN20" s="128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29"/>
      <c r="DB20" s="129"/>
      <c r="DC20" s="129"/>
      <c r="DD20" s="130"/>
    </row>
    <row r="21" spans="1:108" s="5" customFormat="1" ht="30" customHeight="1" x14ac:dyDescent="0.2">
      <c r="A21" s="121" t="s">
        <v>29</v>
      </c>
      <c r="B21" s="122"/>
      <c r="C21" s="122"/>
      <c r="D21" s="122"/>
      <c r="E21" s="122"/>
      <c r="F21" s="122"/>
      <c r="G21" s="122"/>
      <c r="H21" s="122"/>
      <c r="I21" s="123"/>
      <c r="J21" s="12"/>
      <c r="K21" s="124" t="s">
        <v>30</v>
      </c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3"/>
      <c r="BI21" s="125" t="s">
        <v>24</v>
      </c>
      <c r="BJ21" s="126"/>
      <c r="BK21" s="126"/>
      <c r="BL21" s="126"/>
      <c r="BM21" s="126"/>
      <c r="BN21" s="126"/>
      <c r="BO21" s="126"/>
      <c r="BP21" s="126"/>
      <c r="BQ21" s="126"/>
      <c r="BR21" s="126"/>
      <c r="BS21" s="127"/>
      <c r="BT21" s="125"/>
      <c r="BU21" s="126"/>
      <c r="BV21" s="126"/>
      <c r="BW21" s="126"/>
      <c r="BX21" s="126"/>
      <c r="BY21" s="126"/>
      <c r="BZ21" s="126"/>
      <c r="CA21" s="126"/>
      <c r="CB21" s="126"/>
      <c r="CC21" s="127"/>
      <c r="CD21" s="125"/>
      <c r="CE21" s="126"/>
      <c r="CF21" s="126"/>
      <c r="CG21" s="126"/>
      <c r="CH21" s="126"/>
      <c r="CI21" s="126"/>
      <c r="CJ21" s="126"/>
      <c r="CK21" s="126"/>
      <c r="CL21" s="126"/>
      <c r="CM21" s="127"/>
      <c r="CN21" s="128"/>
      <c r="CO21" s="129"/>
      <c r="CP21" s="129"/>
      <c r="CQ21" s="129"/>
      <c r="CR21" s="129"/>
      <c r="CS21" s="129"/>
      <c r="CT21" s="129"/>
      <c r="CU21" s="129"/>
      <c r="CV21" s="129"/>
      <c r="CW21" s="129"/>
      <c r="CX21" s="129"/>
      <c r="CY21" s="129"/>
      <c r="CZ21" s="129"/>
      <c r="DA21" s="129"/>
      <c r="DB21" s="129"/>
      <c r="DC21" s="129"/>
      <c r="DD21" s="130"/>
    </row>
    <row r="22" spans="1:108" s="5" customFormat="1" ht="15" customHeight="1" x14ac:dyDescent="0.2">
      <c r="A22" s="121" t="s">
        <v>31</v>
      </c>
      <c r="B22" s="122"/>
      <c r="C22" s="122"/>
      <c r="D22" s="122"/>
      <c r="E22" s="122"/>
      <c r="F22" s="122"/>
      <c r="G22" s="122"/>
      <c r="H22" s="122"/>
      <c r="I22" s="123"/>
      <c r="J22" s="12"/>
      <c r="K22" s="124" t="s">
        <v>32</v>
      </c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3"/>
      <c r="BI22" s="125" t="s">
        <v>24</v>
      </c>
      <c r="BJ22" s="126"/>
      <c r="BK22" s="126"/>
      <c r="BL22" s="126"/>
      <c r="BM22" s="126"/>
      <c r="BN22" s="126"/>
      <c r="BO22" s="126"/>
      <c r="BP22" s="126"/>
      <c r="BQ22" s="126"/>
      <c r="BR22" s="126"/>
      <c r="BS22" s="127"/>
      <c r="BT22" s="125"/>
      <c r="BU22" s="126"/>
      <c r="BV22" s="126"/>
      <c r="BW22" s="126"/>
      <c r="BX22" s="126"/>
      <c r="BY22" s="126"/>
      <c r="BZ22" s="126"/>
      <c r="CA22" s="126"/>
      <c r="CB22" s="126"/>
      <c r="CC22" s="127"/>
      <c r="CD22" s="125"/>
      <c r="CE22" s="126"/>
      <c r="CF22" s="126"/>
      <c r="CG22" s="126"/>
      <c r="CH22" s="126"/>
      <c r="CI22" s="126"/>
      <c r="CJ22" s="126"/>
      <c r="CK22" s="126"/>
      <c r="CL22" s="126"/>
      <c r="CM22" s="127"/>
      <c r="CN22" s="128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30"/>
    </row>
    <row r="23" spans="1:108" s="5" customFormat="1" ht="58.5" customHeight="1" x14ac:dyDescent="0.2">
      <c r="A23" s="121" t="s">
        <v>33</v>
      </c>
      <c r="B23" s="122"/>
      <c r="C23" s="122"/>
      <c r="D23" s="122"/>
      <c r="E23" s="122"/>
      <c r="F23" s="122"/>
      <c r="G23" s="122"/>
      <c r="H23" s="122"/>
      <c r="I23" s="123"/>
      <c r="J23" s="12"/>
      <c r="K23" s="124" t="s">
        <v>34</v>
      </c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3"/>
      <c r="BI23" s="125" t="s">
        <v>24</v>
      </c>
      <c r="BJ23" s="126"/>
      <c r="BK23" s="126"/>
      <c r="BL23" s="126"/>
      <c r="BM23" s="126"/>
      <c r="BN23" s="126"/>
      <c r="BO23" s="126"/>
      <c r="BP23" s="126"/>
      <c r="BQ23" s="126"/>
      <c r="BR23" s="126"/>
      <c r="BS23" s="127"/>
      <c r="BT23" s="125"/>
      <c r="BU23" s="126"/>
      <c r="BV23" s="126"/>
      <c r="BW23" s="126"/>
      <c r="BX23" s="126"/>
      <c r="BY23" s="126"/>
      <c r="BZ23" s="126"/>
      <c r="CA23" s="126"/>
      <c r="CB23" s="126"/>
      <c r="CC23" s="127"/>
      <c r="CD23" s="125"/>
      <c r="CE23" s="126"/>
      <c r="CF23" s="126"/>
      <c r="CG23" s="126"/>
      <c r="CH23" s="126"/>
      <c r="CI23" s="126"/>
      <c r="CJ23" s="126"/>
      <c r="CK23" s="126"/>
      <c r="CL23" s="126"/>
      <c r="CM23" s="127"/>
      <c r="CN23" s="128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30"/>
    </row>
    <row r="24" spans="1:108" s="5" customFormat="1" ht="15" customHeight="1" x14ac:dyDescent="0.2">
      <c r="A24" s="121" t="s">
        <v>35</v>
      </c>
      <c r="B24" s="122"/>
      <c r="C24" s="122"/>
      <c r="D24" s="122"/>
      <c r="E24" s="122"/>
      <c r="F24" s="122"/>
      <c r="G24" s="122"/>
      <c r="H24" s="122"/>
      <c r="I24" s="123"/>
      <c r="J24" s="12"/>
      <c r="K24" s="124" t="s">
        <v>36</v>
      </c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3"/>
      <c r="BI24" s="125" t="s">
        <v>24</v>
      </c>
      <c r="BJ24" s="126"/>
      <c r="BK24" s="126"/>
      <c r="BL24" s="126"/>
      <c r="BM24" s="126"/>
      <c r="BN24" s="126"/>
      <c r="BO24" s="126"/>
      <c r="BP24" s="126"/>
      <c r="BQ24" s="126"/>
      <c r="BR24" s="126"/>
      <c r="BS24" s="127"/>
      <c r="BT24" s="125"/>
      <c r="BU24" s="126"/>
      <c r="BV24" s="126"/>
      <c r="BW24" s="126"/>
      <c r="BX24" s="126"/>
      <c r="BY24" s="126"/>
      <c r="BZ24" s="126"/>
      <c r="CA24" s="126"/>
      <c r="CB24" s="126"/>
      <c r="CC24" s="127"/>
      <c r="CD24" s="125"/>
      <c r="CE24" s="126"/>
      <c r="CF24" s="126"/>
      <c r="CG24" s="126"/>
      <c r="CH24" s="126"/>
      <c r="CI24" s="126"/>
      <c r="CJ24" s="126"/>
      <c r="CK24" s="126"/>
      <c r="CL24" s="126"/>
      <c r="CM24" s="127"/>
      <c r="CN24" s="128"/>
      <c r="CO24" s="129"/>
      <c r="CP24" s="129"/>
      <c r="CQ24" s="129"/>
      <c r="CR24" s="129"/>
      <c r="CS24" s="129"/>
      <c r="CT24" s="129"/>
      <c r="CU24" s="129"/>
      <c r="CV24" s="129"/>
      <c r="CW24" s="129"/>
      <c r="CX24" s="129"/>
      <c r="CY24" s="129"/>
      <c r="CZ24" s="129"/>
      <c r="DA24" s="129"/>
      <c r="DB24" s="129"/>
      <c r="DC24" s="129"/>
      <c r="DD24" s="130"/>
    </row>
    <row r="25" spans="1:108" s="5" customFormat="1" ht="15" customHeight="1" x14ac:dyDescent="0.2">
      <c r="A25" s="121" t="s">
        <v>37</v>
      </c>
      <c r="B25" s="122"/>
      <c r="C25" s="122"/>
      <c r="D25" s="122"/>
      <c r="E25" s="122"/>
      <c r="F25" s="122"/>
      <c r="G25" s="122"/>
      <c r="H25" s="122"/>
      <c r="I25" s="123"/>
      <c r="J25" s="12"/>
      <c r="K25" s="124" t="s">
        <v>38</v>
      </c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3"/>
      <c r="BI25" s="125" t="s">
        <v>24</v>
      </c>
      <c r="BJ25" s="126"/>
      <c r="BK25" s="126"/>
      <c r="BL25" s="126"/>
      <c r="BM25" s="126"/>
      <c r="BN25" s="126"/>
      <c r="BO25" s="126"/>
      <c r="BP25" s="126"/>
      <c r="BQ25" s="126"/>
      <c r="BR25" s="126"/>
      <c r="BS25" s="127"/>
      <c r="BT25" s="125"/>
      <c r="BU25" s="126"/>
      <c r="BV25" s="126"/>
      <c r="BW25" s="126"/>
      <c r="BX25" s="126"/>
      <c r="BY25" s="126"/>
      <c r="BZ25" s="126"/>
      <c r="CA25" s="126"/>
      <c r="CB25" s="126"/>
      <c r="CC25" s="127"/>
      <c r="CD25" s="125"/>
      <c r="CE25" s="126"/>
      <c r="CF25" s="126"/>
      <c r="CG25" s="126"/>
      <c r="CH25" s="126"/>
      <c r="CI25" s="126"/>
      <c r="CJ25" s="126"/>
      <c r="CK25" s="126"/>
      <c r="CL25" s="126"/>
      <c r="CM25" s="127"/>
      <c r="CN25" s="128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/>
      <c r="DC25" s="129"/>
      <c r="DD25" s="130"/>
    </row>
    <row r="26" spans="1:108" s="5" customFormat="1" ht="15" customHeight="1" x14ac:dyDescent="0.2">
      <c r="A26" s="121" t="s">
        <v>39</v>
      </c>
      <c r="B26" s="122"/>
      <c r="C26" s="122"/>
      <c r="D26" s="122"/>
      <c r="E26" s="122"/>
      <c r="F26" s="122"/>
      <c r="G26" s="122"/>
      <c r="H26" s="122"/>
      <c r="I26" s="123"/>
      <c r="J26" s="12"/>
      <c r="K26" s="124" t="s">
        <v>36</v>
      </c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3"/>
      <c r="BI26" s="125" t="s">
        <v>24</v>
      </c>
      <c r="BJ26" s="126"/>
      <c r="BK26" s="126"/>
      <c r="BL26" s="126"/>
      <c r="BM26" s="126"/>
      <c r="BN26" s="126"/>
      <c r="BO26" s="126"/>
      <c r="BP26" s="126"/>
      <c r="BQ26" s="126"/>
      <c r="BR26" s="126"/>
      <c r="BS26" s="127"/>
      <c r="BT26" s="125"/>
      <c r="BU26" s="126"/>
      <c r="BV26" s="126"/>
      <c r="BW26" s="126"/>
      <c r="BX26" s="126"/>
      <c r="BY26" s="126"/>
      <c r="BZ26" s="126"/>
      <c r="CA26" s="126"/>
      <c r="CB26" s="126"/>
      <c r="CC26" s="127"/>
      <c r="CD26" s="125"/>
      <c r="CE26" s="126"/>
      <c r="CF26" s="126"/>
      <c r="CG26" s="126"/>
      <c r="CH26" s="126"/>
      <c r="CI26" s="126"/>
      <c r="CJ26" s="126"/>
      <c r="CK26" s="126"/>
      <c r="CL26" s="126"/>
      <c r="CM26" s="127"/>
      <c r="CN26" s="128"/>
      <c r="CO26" s="129"/>
      <c r="CP26" s="129"/>
      <c r="CQ26" s="129"/>
      <c r="CR26" s="129"/>
      <c r="CS26" s="129"/>
      <c r="CT26" s="129"/>
      <c r="CU26" s="129"/>
      <c r="CV26" s="129"/>
      <c r="CW26" s="129"/>
      <c r="CX26" s="129"/>
      <c r="CY26" s="129"/>
      <c r="CZ26" s="129"/>
      <c r="DA26" s="129"/>
      <c r="DB26" s="129"/>
      <c r="DC26" s="129"/>
      <c r="DD26" s="130"/>
    </row>
    <row r="27" spans="1:108" s="5" customFormat="1" ht="30" customHeight="1" x14ac:dyDescent="0.2">
      <c r="A27" s="121" t="s">
        <v>40</v>
      </c>
      <c r="B27" s="122"/>
      <c r="C27" s="122"/>
      <c r="D27" s="122"/>
      <c r="E27" s="122"/>
      <c r="F27" s="122"/>
      <c r="G27" s="122"/>
      <c r="H27" s="122"/>
      <c r="I27" s="123"/>
      <c r="J27" s="12"/>
      <c r="K27" s="124" t="s">
        <v>41</v>
      </c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3"/>
      <c r="BI27" s="125" t="s">
        <v>24</v>
      </c>
      <c r="BJ27" s="126"/>
      <c r="BK27" s="126"/>
      <c r="BL27" s="126"/>
      <c r="BM27" s="126"/>
      <c r="BN27" s="126"/>
      <c r="BO27" s="126"/>
      <c r="BP27" s="126"/>
      <c r="BQ27" s="126"/>
      <c r="BR27" s="126"/>
      <c r="BS27" s="127"/>
      <c r="BT27" s="125"/>
      <c r="BU27" s="126"/>
      <c r="BV27" s="126"/>
      <c r="BW27" s="126"/>
      <c r="BX27" s="126"/>
      <c r="BY27" s="126"/>
      <c r="BZ27" s="126"/>
      <c r="CA27" s="126"/>
      <c r="CB27" s="126"/>
      <c r="CC27" s="127"/>
      <c r="CD27" s="125"/>
      <c r="CE27" s="126"/>
      <c r="CF27" s="126"/>
      <c r="CG27" s="126"/>
      <c r="CH27" s="126"/>
      <c r="CI27" s="126"/>
      <c r="CJ27" s="126"/>
      <c r="CK27" s="126"/>
      <c r="CL27" s="126"/>
      <c r="CM27" s="127"/>
      <c r="CN27" s="128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9"/>
      <c r="CZ27" s="129"/>
      <c r="DA27" s="129"/>
      <c r="DB27" s="129"/>
      <c r="DC27" s="129"/>
      <c r="DD27" s="130"/>
    </row>
    <row r="28" spans="1:108" s="5" customFormat="1" ht="30" customHeight="1" x14ac:dyDescent="0.2">
      <c r="A28" s="121" t="s">
        <v>42</v>
      </c>
      <c r="B28" s="122"/>
      <c r="C28" s="122"/>
      <c r="D28" s="122"/>
      <c r="E28" s="122"/>
      <c r="F28" s="122"/>
      <c r="G28" s="122"/>
      <c r="H28" s="122"/>
      <c r="I28" s="123"/>
      <c r="J28" s="12"/>
      <c r="K28" s="124" t="s">
        <v>43</v>
      </c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3"/>
      <c r="BI28" s="125" t="s">
        <v>24</v>
      </c>
      <c r="BJ28" s="126"/>
      <c r="BK28" s="126"/>
      <c r="BL28" s="126"/>
      <c r="BM28" s="126"/>
      <c r="BN28" s="126"/>
      <c r="BO28" s="126"/>
      <c r="BP28" s="126"/>
      <c r="BQ28" s="126"/>
      <c r="BR28" s="126"/>
      <c r="BS28" s="127"/>
      <c r="BT28" s="125"/>
      <c r="BU28" s="126"/>
      <c r="BV28" s="126"/>
      <c r="BW28" s="126"/>
      <c r="BX28" s="126"/>
      <c r="BY28" s="126"/>
      <c r="BZ28" s="126"/>
      <c r="CA28" s="126"/>
      <c r="CB28" s="126"/>
      <c r="CC28" s="127"/>
      <c r="CD28" s="125"/>
      <c r="CE28" s="126"/>
      <c r="CF28" s="126"/>
      <c r="CG28" s="126"/>
      <c r="CH28" s="126"/>
      <c r="CI28" s="126"/>
      <c r="CJ28" s="126"/>
      <c r="CK28" s="126"/>
      <c r="CL28" s="126"/>
      <c r="CM28" s="127"/>
      <c r="CN28" s="128"/>
      <c r="CO28" s="129"/>
      <c r="CP28" s="129"/>
      <c r="CQ28" s="129"/>
      <c r="CR28" s="129"/>
      <c r="CS28" s="129"/>
      <c r="CT28" s="129"/>
      <c r="CU28" s="129"/>
      <c r="CV28" s="129"/>
      <c r="CW28" s="129"/>
      <c r="CX28" s="129"/>
      <c r="CY28" s="129"/>
      <c r="CZ28" s="129"/>
      <c r="DA28" s="129"/>
      <c r="DB28" s="129"/>
      <c r="DC28" s="129"/>
      <c r="DD28" s="130"/>
    </row>
    <row r="29" spans="1:108" s="5" customFormat="1" ht="15" customHeight="1" x14ac:dyDescent="0.2">
      <c r="A29" s="121" t="s">
        <v>44</v>
      </c>
      <c r="B29" s="122"/>
      <c r="C29" s="122"/>
      <c r="D29" s="122"/>
      <c r="E29" s="122"/>
      <c r="F29" s="122"/>
      <c r="G29" s="122"/>
      <c r="H29" s="122"/>
      <c r="I29" s="123"/>
      <c r="J29" s="12"/>
      <c r="K29" s="124" t="s">
        <v>45</v>
      </c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3"/>
      <c r="BI29" s="125" t="s">
        <v>24</v>
      </c>
      <c r="BJ29" s="126"/>
      <c r="BK29" s="126"/>
      <c r="BL29" s="126"/>
      <c r="BM29" s="126"/>
      <c r="BN29" s="126"/>
      <c r="BO29" s="126"/>
      <c r="BP29" s="126"/>
      <c r="BQ29" s="126"/>
      <c r="BR29" s="126"/>
      <c r="BS29" s="127"/>
      <c r="BT29" s="125"/>
      <c r="BU29" s="126"/>
      <c r="BV29" s="126"/>
      <c r="BW29" s="126"/>
      <c r="BX29" s="126"/>
      <c r="BY29" s="126"/>
      <c r="BZ29" s="126"/>
      <c r="CA29" s="126"/>
      <c r="CB29" s="126"/>
      <c r="CC29" s="127"/>
      <c r="CD29" s="125"/>
      <c r="CE29" s="126"/>
      <c r="CF29" s="126"/>
      <c r="CG29" s="126"/>
      <c r="CH29" s="126"/>
      <c r="CI29" s="126"/>
      <c r="CJ29" s="126"/>
      <c r="CK29" s="126"/>
      <c r="CL29" s="126"/>
      <c r="CM29" s="127"/>
      <c r="CN29" s="128"/>
      <c r="CO29" s="129"/>
      <c r="CP29" s="129"/>
      <c r="CQ29" s="129"/>
      <c r="CR29" s="129"/>
      <c r="CS29" s="129"/>
      <c r="CT29" s="129"/>
      <c r="CU29" s="129"/>
      <c r="CV29" s="129"/>
      <c r="CW29" s="129"/>
      <c r="CX29" s="129"/>
      <c r="CY29" s="129"/>
      <c r="CZ29" s="129"/>
      <c r="DA29" s="129"/>
      <c r="DB29" s="129"/>
      <c r="DC29" s="129"/>
      <c r="DD29" s="130"/>
    </row>
    <row r="30" spans="1:108" s="5" customFormat="1" ht="30" customHeight="1" x14ac:dyDescent="0.2">
      <c r="A30" s="121" t="s">
        <v>46</v>
      </c>
      <c r="B30" s="122"/>
      <c r="C30" s="122"/>
      <c r="D30" s="122"/>
      <c r="E30" s="122"/>
      <c r="F30" s="122"/>
      <c r="G30" s="122"/>
      <c r="H30" s="122"/>
      <c r="I30" s="123"/>
      <c r="J30" s="12"/>
      <c r="K30" s="124" t="s">
        <v>47</v>
      </c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3"/>
      <c r="BI30" s="125" t="s">
        <v>24</v>
      </c>
      <c r="BJ30" s="126"/>
      <c r="BK30" s="126"/>
      <c r="BL30" s="126"/>
      <c r="BM30" s="126"/>
      <c r="BN30" s="126"/>
      <c r="BO30" s="126"/>
      <c r="BP30" s="126"/>
      <c r="BQ30" s="126"/>
      <c r="BR30" s="126"/>
      <c r="BS30" s="127"/>
      <c r="BT30" s="125"/>
      <c r="BU30" s="126"/>
      <c r="BV30" s="126"/>
      <c r="BW30" s="126"/>
      <c r="BX30" s="126"/>
      <c r="BY30" s="126"/>
      <c r="BZ30" s="126"/>
      <c r="CA30" s="126"/>
      <c r="CB30" s="126"/>
      <c r="CC30" s="127"/>
      <c r="CD30" s="125"/>
      <c r="CE30" s="126"/>
      <c r="CF30" s="126"/>
      <c r="CG30" s="126"/>
      <c r="CH30" s="126"/>
      <c r="CI30" s="126"/>
      <c r="CJ30" s="126"/>
      <c r="CK30" s="126"/>
      <c r="CL30" s="126"/>
      <c r="CM30" s="127"/>
      <c r="CN30" s="128"/>
      <c r="CO30" s="129"/>
      <c r="CP30" s="129"/>
      <c r="CQ30" s="129"/>
      <c r="CR30" s="129"/>
      <c r="CS30" s="129"/>
      <c r="CT30" s="129"/>
      <c r="CU30" s="129"/>
      <c r="CV30" s="129"/>
      <c r="CW30" s="129"/>
      <c r="CX30" s="129"/>
      <c r="CY30" s="129"/>
      <c r="CZ30" s="129"/>
      <c r="DA30" s="129"/>
      <c r="DB30" s="129"/>
      <c r="DC30" s="129"/>
      <c r="DD30" s="130"/>
    </row>
    <row r="31" spans="1:108" s="5" customFormat="1" ht="45" customHeight="1" x14ac:dyDescent="0.2">
      <c r="A31" s="121" t="s">
        <v>48</v>
      </c>
      <c r="B31" s="122"/>
      <c r="C31" s="122"/>
      <c r="D31" s="122"/>
      <c r="E31" s="122"/>
      <c r="F31" s="122"/>
      <c r="G31" s="122"/>
      <c r="H31" s="122"/>
      <c r="I31" s="123"/>
      <c r="J31" s="12"/>
      <c r="K31" s="124" t="s">
        <v>49</v>
      </c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3"/>
      <c r="BI31" s="125" t="s">
        <v>24</v>
      </c>
      <c r="BJ31" s="126"/>
      <c r="BK31" s="126"/>
      <c r="BL31" s="126"/>
      <c r="BM31" s="126"/>
      <c r="BN31" s="126"/>
      <c r="BO31" s="126"/>
      <c r="BP31" s="126"/>
      <c r="BQ31" s="126"/>
      <c r="BR31" s="126"/>
      <c r="BS31" s="127"/>
      <c r="BT31" s="125"/>
      <c r="BU31" s="126"/>
      <c r="BV31" s="126"/>
      <c r="BW31" s="126"/>
      <c r="BX31" s="126"/>
      <c r="BY31" s="126"/>
      <c r="BZ31" s="126"/>
      <c r="CA31" s="126"/>
      <c r="CB31" s="126"/>
      <c r="CC31" s="127"/>
      <c r="CD31" s="125"/>
      <c r="CE31" s="126"/>
      <c r="CF31" s="126"/>
      <c r="CG31" s="126"/>
      <c r="CH31" s="126"/>
      <c r="CI31" s="126"/>
      <c r="CJ31" s="126"/>
      <c r="CK31" s="126"/>
      <c r="CL31" s="126"/>
      <c r="CM31" s="127"/>
      <c r="CN31" s="128"/>
      <c r="CO31" s="129"/>
      <c r="CP31" s="129"/>
      <c r="CQ31" s="129"/>
      <c r="CR31" s="129"/>
      <c r="CS31" s="129"/>
      <c r="CT31" s="129"/>
      <c r="CU31" s="129"/>
      <c r="CV31" s="129"/>
      <c r="CW31" s="129"/>
      <c r="CX31" s="129"/>
      <c r="CY31" s="129"/>
      <c r="CZ31" s="129"/>
      <c r="DA31" s="129"/>
      <c r="DB31" s="129"/>
      <c r="DC31" s="129"/>
      <c r="DD31" s="130"/>
    </row>
    <row r="32" spans="1:108" s="5" customFormat="1" ht="30" customHeight="1" x14ac:dyDescent="0.2">
      <c r="A32" s="121" t="s">
        <v>50</v>
      </c>
      <c r="B32" s="122"/>
      <c r="C32" s="122"/>
      <c r="D32" s="122"/>
      <c r="E32" s="122"/>
      <c r="F32" s="122"/>
      <c r="G32" s="122"/>
      <c r="H32" s="122"/>
      <c r="I32" s="123"/>
      <c r="J32" s="12"/>
      <c r="K32" s="124" t="s">
        <v>51</v>
      </c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3"/>
      <c r="BI32" s="125" t="s">
        <v>24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7"/>
      <c r="BT32" s="125"/>
      <c r="BU32" s="126"/>
      <c r="BV32" s="126"/>
      <c r="BW32" s="126"/>
      <c r="BX32" s="126"/>
      <c r="BY32" s="126"/>
      <c r="BZ32" s="126"/>
      <c r="CA32" s="126"/>
      <c r="CB32" s="126"/>
      <c r="CC32" s="127"/>
      <c r="CD32" s="125"/>
      <c r="CE32" s="126"/>
      <c r="CF32" s="126"/>
      <c r="CG32" s="126"/>
      <c r="CH32" s="126"/>
      <c r="CI32" s="126"/>
      <c r="CJ32" s="126"/>
      <c r="CK32" s="126"/>
      <c r="CL32" s="126"/>
      <c r="CM32" s="127"/>
      <c r="CN32" s="128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29"/>
      <c r="CZ32" s="129"/>
      <c r="DA32" s="129"/>
      <c r="DB32" s="129"/>
      <c r="DC32" s="129"/>
      <c r="DD32" s="130"/>
    </row>
    <row r="33" spans="1:108" s="5" customFormat="1" ht="30" customHeight="1" x14ac:dyDescent="0.2">
      <c r="A33" s="121" t="s">
        <v>52</v>
      </c>
      <c r="B33" s="122"/>
      <c r="C33" s="122"/>
      <c r="D33" s="122"/>
      <c r="E33" s="122"/>
      <c r="F33" s="122"/>
      <c r="G33" s="122"/>
      <c r="H33" s="122"/>
      <c r="I33" s="123"/>
      <c r="J33" s="12"/>
      <c r="K33" s="124" t="s">
        <v>53</v>
      </c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3"/>
      <c r="BI33" s="125" t="s">
        <v>24</v>
      </c>
      <c r="BJ33" s="126"/>
      <c r="BK33" s="126"/>
      <c r="BL33" s="126"/>
      <c r="BM33" s="126"/>
      <c r="BN33" s="126"/>
      <c r="BO33" s="126"/>
      <c r="BP33" s="126"/>
      <c r="BQ33" s="126"/>
      <c r="BR33" s="126"/>
      <c r="BS33" s="127"/>
      <c r="BT33" s="125"/>
      <c r="BU33" s="126"/>
      <c r="BV33" s="126"/>
      <c r="BW33" s="126"/>
      <c r="BX33" s="126"/>
      <c r="BY33" s="126"/>
      <c r="BZ33" s="126"/>
      <c r="CA33" s="126"/>
      <c r="CB33" s="126"/>
      <c r="CC33" s="127"/>
      <c r="CD33" s="125"/>
      <c r="CE33" s="126"/>
      <c r="CF33" s="126"/>
      <c r="CG33" s="126"/>
      <c r="CH33" s="126"/>
      <c r="CI33" s="126"/>
      <c r="CJ33" s="126"/>
      <c r="CK33" s="126"/>
      <c r="CL33" s="126"/>
      <c r="CM33" s="127"/>
      <c r="CN33" s="128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29"/>
      <c r="CZ33" s="129"/>
      <c r="DA33" s="129"/>
      <c r="DB33" s="129"/>
      <c r="DC33" s="129"/>
      <c r="DD33" s="130"/>
    </row>
    <row r="34" spans="1:108" s="5" customFormat="1" ht="15" customHeight="1" x14ac:dyDescent="0.2">
      <c r="A34" s="121" t="s">
        <v>54</v>
      </c>
      <c r="B34" s="122"/>
      <c r="C34" s="122"/>
      <c r="D34" s="122"/>
      <c r="E34" s="122"/>
      <c r="F34" s="122"/>
      <c r="G34" s="122"/>
      <c r="H34" s="122"/>
      <c r="I34" s="123"/>
      <c r="J34" s="12"/>
      <c r="K34" s="124" t="s">
        <v>55</v>
      </c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3"/>
      <c r="BI34" s="125" t="s">
        <v>24</v>
      </c>
      <c r="BJ34" s="126"/>
      <c r="BK34" s="126"/>
      <c r="BL34" s="126"/>
      <c r="BM34" s="126"/>
      <c r="BN34" s="126"/>
      <c r="BO34" s="126"/>
      <c r="BP34" s="126"/>
      <c r="BQ34" s="126"/>
      <c r="BR34" s="126"/>
      <c r="BS34" s="127"/>
      <c r="BT34" s="125"/>
      <c r="BU34" s="126"/>
      <c r="BV34" s="126"/>
      <c r="BW34" s="126"/>
      <c r="BX34" s="126"/>
      <c r="BY34" s="126"/>
      <c r="BZ34" s="126"/>
      <c r="CA34" s="126"/>
      <c r="CB34" s="126"/>
      <c r="CC34" s="127"/>
      <c r="CD34" s="125"/>
      <c r="CE34" s="126"/>
      <c r="CF34" s="126"/>
      <c r="CG34" s="126"/>
      <c r="CH34" s="126"/>
      <c r="CI34" s="126"/>
      <c r="CJ34" s="126"/>
      <c r="CK34" s="126"/>
      <c r="CL34" s="126"/>
      <c r="CM34" s="127"/>
      <c r="CN34" s="128"/>
      <c r="CO34" s="129"/>
      <c r="CP34" s="129"/>
      <c r="CQ34" s="129"/>
      <c r="CR34" s="129"/>
      <c r="CS34" s="129"/>
      <c r="CT34" s="129"/>
      <c r="CU34" s="129"/>
      <c r="CV34" s="129"/>
      <c r="CW34" s="129"/>
      <c r="CX34" s="129"/>
      <c r="CY34" s="129"/>
      <c r="CZ34" s="129"/>
      <c r="DA34" s="129"/>
      <c r="DB34" s="129"/>
      <c r="DC34" s="129"/>
      <c r="DD34" s="130"/>
    </row>
    <row r="35" spans="1:108" s="5" customFormat="1" ht="45" customHeight="1" x14ac:dyDescent="0.2">
      <c r="A35" s="121" t="s">
        <v>56</v>
      </c>
      <c r="B35" s="122"/>
      <c r="C35" s="122"/>
      <c r="D35" s="122"/>
      <c r="E35" s="122"/>
      <c r="F35" s="122"/>
      <c r="G35" s="122"/>
      <c r="H35" s="122"/>
      <c r="I35" s="123"/>
      <c r="J35" s="12"/>
      <c r="K35" s="124" t="s">
        <v>57</v>
      </c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3"/>
      <c r="BI35" s="125" t="s">
        <v>24</v>
      </c>
      <c r="BJ35" s="126"/>
      <c r="BK35" s="126"/>
      <c r="BL35" s="126"/>
      <c r="BM35" s="126"/>
      <c r="BN35" s="126"/>
      <c r="BO35" s="126"/>
      <c r="BP35" s="126"/>
      <c r="BQ35" s="126"/>
      <c r="BR35" s="126"/>
      <c r="BS35" s="127"/>
      <c r="BT35" s="125"/>
      <c r="BU35" s="126"/>
      <c r="BV35" s="126"/>
      <c r="BW35" s="126"/>
      <c r="BX35" s="126"/>
      <c r="BY35" s="126"/>
      <c r="BZ35" s="126"/>
      <c r="CA35" s="126"/>
      <c r="CB35" s="126"/>
      <c r="CC35" s="127"/>
      <c r="CD35" s="125"/>
      <c r="CE35" s="126"/>
      <c r="CF35" s="126"/>
      <c r="CG35" s="126"/>
      <c r="CH35" s="126"/>
      <c r="CI35" s="126"/>
      <c r="CJ35" s="126"/>
      <c r="CK35" s="126"/>
      <c r="CL35" s="126"/>
      <c r="CM35" s="127"/>
      <c r="CN35" s="128"/>
      <c r="CO35" s="129"/>
      <c r="CP35" s="129"/>
      <c r="CQ35" s="129"/>
      <c r="CR35" s="129"/>
      <c r="CS35" s="129"/>
      <c r="CT35" s="129"/>
      <c r="CU35" s="129"/>
      <c r="CV35" s="129"/>
      <c r="CW35" s="129"/>
      <c r="CX35" s="129"/>
      <c r="CY35" s="129"/>
      <c r="CZ35" s="129"/>
      <c r="DA35" s="129"/>
      <c r="DB35" s="129"/>
      <c r="DC35" s="129"/>
      <c r="DD35" s="130"/>
    </row>
    <row r="36" spans="1:108" s="5" customFormat="1" ht="15" customHeight="1" x14ac:dyDescent="0.2">
      <c r="A36" s="121" t="s">
        <v>58</v>
      </c>
      <c r="B36" s="122"/>
      <c r="C36" s="122"/>
      <c r="D36" s="122"/>
      <c r="E36" s="122"/>
      <c r="F36" s="122"/>
      <c r="G36" s="122"/>
      <c r="H36" s="122"/>
      <c r="I36" s="123"/>
      <c r="J36" s="12"/>
      <c r="K36" s="124" t="s">
        <v>59</v>
      </c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3"/>
      <c r="BI36" s="125" t="s">
        <v>24</v>
      </c>
      <c r="BJ36" s="126"/>
      <c r="BK36" s="126"/>
      <c r="BL36" s="126"/>
      <c r="BM36" s="126"/>
      <c r="BN36" s="126"/>
      <c r="BO36" s="126"/>
      <c r="BP36" s="126"/>
      <c r="BQ36" s="126"/>
      <c r="BR36" s="126"/>
      <c r="BS36" s="127"/>
      <c r="BT36" s="125"/>
      <c r="BU36" s="126"/>
      <c r="BV36" s="126"/>
      <c r="BW36" s="126"/>
      <c r="BX36" s="126"/>
      <c r="BY36" s="126"/>
      <c r="BZ36" s="126"/>
      <c r="CA36" s="126"/>
      <c r="CB36" s="126"/>
      <c r="CC36" s="127"/>
      <c r="CD36" s="125"/>
      <c r="CE36" s="126"/>
      <c r="CF36" s="126"/>
      <c r="CG36" s="126"/>
      <c r="CH36" s="126"/>
      <c r="CI36" s="126"/>
      <c r="CJ36" s="126"/>
      <c r="CK36" s="126"/>
      <c r="CL36" s="126"/>
      <c r="CM36" s="127"/>
      <c r="CN36" s="128"/>
      <c r="CO36" s="129"/>
      <c r="CP36" s="129"/>
      <c r="CQ36" s="129"/>
      <c r="CR36" s="129"/>
      <c r="CS36" s="129"/>
      <c r="CT36" s="129"/>
      <c r="CU36" s="129"/>
      <c r="CV36" s="129"/>
      <c r="CW36" s="129"/>
      <c r="CX36" s="129"/>
      <c r="CY36" s="129"/>
      <c r="CZ36" s="129"/>
      <c r="DA36" s="129"/>
      <c r="DB36" s="129"/>
      <c r="DC36" s="129"/>
      <c r="DD36" s="130"/>
    </row>
    <row r="37" spans="1:108" s="5" customFormat="1" ht="15" customHeight="1" x14ac:dyDescent="0.2">
      <c r="A37" s="121" t="s">
        <v>60</v>
      </c>
      <c r="B37" s="122"/>
      <c r="C37" s="122"/>
      <c r="D37" s="122"/>
      <c r="E37" s="122"/>
      <c r="F37" s="122"/>
      <c r="G37" s="122"/>
      <c r="H37" s="122"/>
      <c r="I37" s="123"/>
      <c r="J37" s="12"/>
      <c r="K37" s="124" t="s">
        <v>61</v>
      </c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3"/>
      <c r="BI37" s="125" t="s">
        <v>24</v>
      </c>
      <c r="BJ37" s="126"/>
      <c r="BK37" s="126"/>
      <c r="BL37" s="126"/>
      <c r="BM37" s="126"/>
      <c r="BN37" s="126"/>
      <c r="BO37" s="126"/>
      <c r="BP37" s="126"/>
      <c r="BQ37" s="126"/>
      <c r="BR37" s="126"/>
      <c r="BS37" s="127"/>
      <c r="BT37" s="125"/>
      <c r="BU37" s="126"/>
      <c r="BV37" s="126"/>
      <c r="BW37" s="126"/>
      <c r="BX37" s="126"/>
      <c r="BY37" s="126"/>
      <c r="BZ37" s="126"/>
      <c r="CA37" s="126"/>
      <c r="CB37" s="126"/>
      <c r="CC37" s="127"/>
      <c r="CD37" s="125"/>
      <c r="CE37" s="126"/>
      <c r="CF37" s="126"/>
      <c r="CG37" s="126"/>
      <c r="CH37" s="126"/>
      <c r="CI37" s="126"/>
      <c r="CJ37" s="126"/>
      <c r="CK37" s="126"/>
      <c r="CL37" s="126"/>
      <c r="CM37" s="127"/>
      <c r="CN37" s="128"/>
      <c r="CO37" s="129"/>
      <c r="CP37" s="129"/>
      <c r="CQ37" s="129"/>
      <c r="CR37" s="129"/>
      <c r="CS37" s="129"/>
      <c r="CT37" s="129"/>
      <c r="CU37" s="129"/>
      <c r="CV37" s="129"/>
      <c r="CW37" s="129"/>
      <c r="CX37" s="129"/>
      <c r="CY37" s="129"/>
      <c r="CZ37" s="129"/>
      <c r="DA37" s="129"/>
      <c r="DB37" s="129"/>
      <c r="DC37" s="129"/>
      <c r="DD37" s="130"/>
    </row>
    <row r="38" spans="1:108" s="5" customFormat="1" ht="45" customHeight="1" x14ac:dyDescent="0.2">
      <c r="A38" s="121" t="s">
        <v>62</v>
      </c>
      <c r="B38" s="122"/>
      <c r="C38" s="122"/>
      <c r="D38" s="122"/>
      <c r="E38" s="122"/>
      <c r="F38" s="122"/>
      <c r="G38" s="122"/>
      <c r="H38" s="122"/>
      <c r="I38" s="123"/>
      <c r="J38" s="12"/>
      <c r="K38" s="124" t="s">
        <v>63</v>
      </c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3"/>
      <c r="BI38" s="125" t="s">
        <v>24</v>
      </c>
      <c r="BJ38" s="126"/>
      <c r="BK38" s="126"/>
      <c r="BL38" s="126"/>
      <c r="BM38" s="126"/>
      <c r="BN38" s="126"/>
      <c r="BO38" s="126"/>
      <c r="BP38" s="126"/>
      <c r="BQ38" s="126"/>
      <c r="BR38" s="126"/>
      <c r="BS38" s="127"/>
      <c r="BT38" s="125"/>
      <c r="BU38" s="126"/>
      <c r="BV38" s="126"/>
      <c r="BW38" s="126"/>
      <c r="BX38" s="126"/>
      <c r="BY38" s="126"/>
      <c r="BZ38" s="126"/>
      <c r="CA38" s="126"/>
      <c r="CB38" s="126"/>
      <c r="CC38" s="127"/>
      <c r="CD38" s="125"/>
      <c r="CE38" s="126"/>
      <c r="CF38" s="126"/>
      <c r="CG38" s="126"/>
      <c r="CH38" s="126"/>
      <c r="CI38" s="126"/>
      <c r="CJ38" s="126"/>
      <c r="CK38" s="126"/>
      <c r="CL38" s="126"/>
      <c r="CM38" s="127"/>
      <c r="CN38" s="128"/>
      <c r="CO38" s="129"/>
      <c r="CP38" s="129"/>
      <c r="CQ38" s="129"/>
      <c r="CR38" s="129"/>
      <c r="CS38" s="129"/>
      <c r="CT38" s="129"/>
      <c r="CU38" s="129"/>
      <c r="CV38" s="129"/>
      <c r="CW38" s="129"/>
      <c r="CX38" s="129"/>
      <c r="CY38" s="129"/>
      <c r="CZ38" s="129"/>
      <c r="DA38" s="129"/>
      <c r="DB38" s="129"/>
      <c r="DC38" s="129"/>
      <c r="DD38" s="130"/>
    </row>
    <row r="39" spans="1:108" s="5" customFormat="1" ht="15" customHeight="1" x14ac:dyDescent="0.2">
      <c r="A39" s="121" t="s">
        <v>64</v>
      </c>
      <c r="B39" s="122"/>
      <c r="C39" s="122"/>
      <c r="D39" s="122"/>
      <c r="E39" s="122"/>
      <c r="F39" s="122"/>
      <c r="G39" s="122"/>
      <c r="H39" s="122"/>
      <c r="I39" s="123"/>
      <c r="J39" s="12"/>
      <c r="K39" s="124" t="s">
        <v>65</v>
      </c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3"/>
      <c r="BI39" s="125" t="s">
        <v>24</v>
      </c>
      <c r="BJ39" s="126"/>
      <c r="BK39" s="126"/>
      <c r="BL39" s="126"/>
      <c r="BM39" s="126"/>
      <c r="BN39" s="126"/>
      <c r="BO39" s="126"/>
      <c r="BP39" s="126"/>
      <c r="BQ39" s="126"/>
      <c r="BR39" s="126"/>
      <c r="BS39" s="127"/>
      <c r="BT39" s="125"/>
      <c r="BU39" s="126"/>
      <c r="BV39" s="126"/>
      <c r="BW39" s="126"/>
      <c r="BX39" s="126"/>
      <c r="BY39" s="126"/>
      <c r="BZ39" s="126"/>
      <c r="CA39" s="126"/>
      <c r="CB39" s="126"/>
      <c r="CC39" s="127"/>
      <c r="CD39" s="125"/>
      <c r="CE39" s="126"/>
      <c r="CF39" s="126"/>
      <c r="CG39" s="126"/>
      <c r="CH39" s="126"/>
      <c r="CI39" s="126"/>
      <c r="CJ39" s="126"/>
      <c r="CK39" s="126"/>
      <c r="CL39" s="126"/>
      <c r="CM39" s="127"/>
      <c r="CN39" s="128"/>
      <c r="CO39" s="129"/>
      <c r="CP39" s="129"/>
      <c r="CQ39" s="129"/>
      <c r="CR39" s="129"/>
      <c r="CS39" s="129"/>
      <c r="CT39" s="129"/>
      <c r="CU39" s="129"/>
      <c r="CV39" s="129"/>
      <c r="CW39" s="129"/>
      <c r="CX39" s="129"/>
      <c r="CY39" s="129"/>
      <c r="CZ39" s="129"/>
      <c r="DA39" s="129"/>
      <c r="DB39" s="129"/>
      <c r="DC39" s="129"/>
      <c r="DD39" s="130"/>
    </row>
    <row r="40" spans="1:108" s="5" customFormat="1" ht="15" customHeight="1" x14ac:dyDescent="0.2">
      <c r="A40" s="121" t="s">
        <v>66</v>
      </c>
      <c r="B40" s="122"/>
      <c r="C40" s="122"/>
      <c r="D40" s="122"/>
      <c r="E40" s="122"/>
      <c r="F40" s="122"/>
      <c r="G40" s="122"/>
      <c r="H40" s="122"/>
      <c r="I40" s="123"/>
      <c r="J40" s="12"/>
      <c r="K40" s="124" t="s">
        <v>67</v>
      </c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3"/>
      <c r="BI40" s="125" t="s">
        <v>24</v>
      </c>
      <c r="BJ40" s="126"/>
      <c r="BK40" s="126"/>
      <c r="BL40" s="126"/>
      <c r="BM40" s="126"/>
      <c r="BN40" s="126"/>
      <c r="BO40" s="126"/>
      <c r="BP40" s="126"/>
      <c r="BQ40" s="126"/>
      <c r="BR40" s="126"/>
      <c r="BS40" s="127"/>
      <c r="BT40" s="125"/>
      <c r="BU40" s="126"/>
      <c r="BV40" s="126"/>
      <c r="BW40" s="126"/>
      <c r="BX40" s="126"/>
      <c r="BY40" s="126"/>
      <c r="BZ40" s="126"/>
      <c r="CA40" s="126"/>
      <c r="CB40" s="126"/>
      <c r="CC40" s="127"/>
      <c r="CD40" s="125"/>
      <c r="CE40" s="126"/>
      <c r="CF40" s="126"/>
      <c r="CG40" s="126"/>
      <c r="CH40" s="126"/>
      <c r="CI40" s="126"/>
      <c r="CJ40" s="126"/>
      <c r="CK40" s="126"/>
      <c r="CL40" s="126"/>
      <c r="CM40" s="127"/>
      <c r="CN40" s="128"/>
      <c r="CO40" s="129"/>
      <c r="CP40" s="129"/>
      <c r="CQ40" s="129"/>
      <c r="CR40" s="129"/>
      <c r="CS40" s="129"/>
      <c r="CT40" s="129"/>
      <c r="CU40" s="129"/>
      <c r="CV40" s="129"/>
      <c r="CW40" s="129"/>
      <c r="CX40" s="129"/>
      <c r="CY40" s="129"/>
      <c r="CZ40" s="129"/>
      <c r="DA40" s="129"/>
      <c r="DB40" s="129"/>
      <c r="DC40" s="129"/>
      <c r="DD40" s="130"/>
    </row>
    <row r="41" spans="1:108" s="5" customFormat="1" ht="15" customHeight="1" x14ac:dyDescent="0.2">
      <c r="A41" s="121" t="s">
        <v>68</v>
      </c>
      <c r="B41" s="122"/>
      <c r="C41" s="122"/>
      <c r="D41" s="122"/>
      <c r="E41" s="122"/>
      <c r="F41" s="122"/>
      <c r="G41" s="122"/>
      <c r="H41" s="122"/>
      <c r="I41" s="123"/>
      <c r="J41" s="12"/>
      <c r="K41" s="124" t="s">
        <v>69</v>
      </c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3"/>
      <c r="BI41" s="125" t="s">
        <v>24</v>
      </c>
      <c r="BJ41" s="126"/>
      <c r="BK41" s="126"/>
      <c r="BL41" s="126"/>
      <c r="BM41" s="126"/>
      <c r="BN41" s="126"/>
      <c r="BO41" s="126"/>
      <c r="BP41" s="126"/>
      <c r="BQ41" s="126"/>
      <c r="BR41" s="126"/>
      <c r="BS41" s="127"/>
      <c r="BT41" s="125"/>
      <c r="BU41" s="126"/>
      <c r="BV41" s="126"/>
      <c r="BW41" s="126"/>
      <c r="BX41" s="126"/>
      <c r="BY41" s="126"/>
      <c r="BZ41" s="126"/>
      <c r="CA41" s="126"/>
      <c r="CB41" s="126"/>
      <c r="CC41" s="127"/>
      <c r="CD41" s="125"/>
      <c r="CE41" s="126"/>
      <c r="CF41" s="126"/>
      <c r="CG41" s="126"/>
      <c r="CH41" s="126"/>
      <c r="CI41" s="126"/>
      <c r="CJ41" s="126"/>
      <c r="CK41" s="126"/>
      <c r="CL41" s="126"/>
      <c r="CM41" s="127"/>
      <c r="CN41" s="128"/>
      <c r="CO41" s="129"/>
      <c r="CP41" s="129"/>
      <c r="CQ41" s="129"/>
      <c r="CR41" s="129"/>
      <c r="CS41" s="129"/>
      <c r="CT41" s="129"/>
      <c r="CU41" s="129"/>
      <c r="CV41" s="129"/>
      <c r="CW41" s="129"/>
      <c r="CX41" s="129"/>
      <c r="CY41" s="129"/>
      <c r="CZ41" s="129"/>
      <c r="DA41" s="129"/>
      <c r="DB41" s="129"/>
      <c r="DC41" s="129"/>
      <c r="DD41" s="130"/>
    </row>
    <row r="42" spans="1:108" s="5" customFormat="1" ht="15" customHeight="1" x14ac:dyDescent="0.2">
      <c r="A42" s="121" t="s">
        <v>70</v>
      </c>
      <c r="B42" s="122"/>
      <c r="C42" s="122"/>
      <c r="D42" s="122"/>
      <c r="E42" s="122"/>
      <c r="F42" s="122"/>
      <c r="G42" s="122"/>
      <c r="H42" s="122"/>
      <c r="I42" s="123"/>
      <c r="J42" s="12"/>
      <c r="K42" s="124" t="s">
        <v>71</v>
      </c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3"/>
      <c r="BI42" s="125" t="s">
        <v>24</v>
      </c>
      <c r="BJ42" s="126"/>
      <c r="BK42" s="126"/>
      <c r="BL42" s="126"/>
      <c r="BM42" s="126"/>
      <c r="BN42" s="126"/>
      <c r="BO42" s="126"/>
      <c r="BP42" s="126"/>
      <c r="BQ42" s="126"/>
      <c r="BR42" s="126"/>
      <c r="BS42" s="127"/>
      <c r="BT42" s="125"/>
      <c r="BU42" s="126"/>
      <c r="BV42" s="126"/>
      <c r="BW42" s="126"/>
      <c r="BX42" s="126"/>
      <c r="BY42" s="126"/>
      <c r="BZ42" s="126"/>
      <c r="CA42" s="126"/>
      <c r="CB42" s="126"/>
      <c r="CC42" s="127"/>
      <c r="CD42" s="125"/>
      <c r="CE42" s="126"/>
      <c r="CF42" s="126"/>
      <c r="CG42" s="126"/>
      <c r="CH42" s="126"/>
      <c r="CI42" s="126"/>
      <c r="CJ42" s="126"/>
      <c r="CK42" s="126"/>
      <c r="CL42" s="126"/>
      <c r="CM42" s="127"/>
      <c r="CN42" s="128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30"/>
    </row>
    <row r="43" spans="1:108" s="5" customFormat="1" ht="72.75" customHeight="1" x14ac:dyDescent="0.2">
      <c r="A43" s="121" t="s">
        <v>72</v>
      </c>
      <c r="B43" s="122"/>
      <c r="C43" s="122"/>
      <c r="D43" s="122"/>
      <c r="E43" s="122"/>
      <c r="F43" s="122"/>
      <c r="G43" s="122"/>
      <c r="H43" s="122"/>
      <c r="I43" s="123"/>
      <c r="J43" s="12"/>
      <c r="K43" s="124" t="s">
        <v>73</v>
      </c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3"/>
      <c r="BI43" s="125" t="s">
        <v>24</v>
      </c>
      <c r="BJ43" s="126"/>
      <c r="BK43" s="126"/>
      <c r="BL43" s="126"/>
      <c r="BM43" s="126"/>
      <c r="BN43" s="126"/>
      <c r="BO43" s="126"/>
      <c r="BP43" s="126"/>
      <c r="BQ43" s="126"/>
      <c r="BR43" s="126"/>
      <c r="BS43" s="127"/>
      <c r="BT43" s="125"/>
      <c r="BU43" s="126"/>
      <c r="BV43" s="126"/>
      <c r="BW43" s="126"/>
      <c r="BX43" s="126"/>
      <c r="BY43" s="126"/>
      <c r="BZ43" s="126"/>
      <c r="CA43" s="126"/>
      <c r="CB43" s="126"/>
      <c r="CC43" s="127"/>
      <c r="CD43" s="125"/>
      <c r="CE43" s="126"/>
      <c r="CF43" s="126"/>
      <c r="CG43" s="126"/>
      <c r="CH43" s="126"/>
      <c r="CI43" s="126"/>
      <c r="CJ43" s="126"/>
      <c r="CK43" s="126"/>
      <c r="CL43" s="126"/>
      <c r="CM43" s="127"/>
      <c r="CN43" s="128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30"/>
    </row>
    <row r="44" spans="1:108" s="5" customFormat="1" ht="30" customHeight="1" x14ac:dyDescent="0.2">
      <c r="A44" s="121" t="s">
        <v>74</v>
      </c>
      <c r="B44" s="122"/>
      <c r="C44" s="122"/>
      <c r="D44" s="122"/>
      <c r="E44" s="122"/>
      <c r="F44" s="122"/>
      <c r="G44" s="122"/>
      <c r="H44" s="122"/>
      <c r="I44" s="123"/>
      <c r="J44" s="12"/>
      <c r="K44" s="124" t="s">
        <v>75</v>
      </c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3"/>
      <c r="BI44" s="125" t="s">
        <v>76</v>
      </c>
      <c r="BJ44" s="126"/>
      <c r="BK44" s="126"/>
      <c r="BL44" s="126"/>
      <c r="BM44" s="126"/>
      <c r="BN44" s="126"/>
      <c r="BO44" s="126"/>
      <c r="BP44" s="126"/>
      <c r="BQ44" s="126"/>
      <c r="BR44" s="126"/>
      <c r="BS44" s="127"/>
      <c r="BT44" s="125"/>
      <c r="BU44" s="126"/>
      <c r="BV44" s="126"/>
      <c r="BW44" s="126"/>
      <c r="BX44" s="126"/>
      <c r="BY44" s="126"/>
      <c r="BZ44" s="126"/>
      <c r="CA44" s="126"/>
      <c r="CB44" s="126"/>
      <c r="CC44" s="127"/>
      <c r="CD44" s="125"/>
      <c r="CE44" s="126"/>
      <c r="CF44" s="126"/>
      <c r="CG44" s="126"/>
      <c r="CH44" s="126"/>
      <c r="CI44" s="126"/>
      <c r="CJ44" s="126"/>
      <c r="CK44" s="126"/>
      <c r="CL44" s="126"/>
      <c r="CM44" s="127"/>
      <c r="CN44" s="128"/>
      <c r="CO44" s="129"/>
      <c r="CP44" s="129"/>
      <c r="CQ44" s="129"/>
      <c r="CR44" s="129"/>
      <c r="CS44" s="129"/>
      <c r="CT44" s="129"/>
      <c r="CU44" s="129"/>
      <c r="CV44" s="129"/>
      <c r="CW44" s="129"/>
      <c r="CX44" s="129"/>
      <c r="CY44" s="129"/>
      <c r="CZ44" s="129"/>
      <c r="DA44" s="129"/>
      <c r="DB44" s="129"/>
      <c r="DC44" s="129"/>
      <c r="DD44" s="130"/>
    </row>
    <row r="45" spans="1:108" s="5" customFormat="1" ht="111.75" customHeight="1" x14ac:dyDescent="0.2">
      <c r="A45" s="121" t="s">
        <v>77</v>
      </c>
      <c r="B45" s="122"/>
      <c r="C45" s="122"/>
      <c r="D45" s="122"/>
      <c r="E45" s="122"/>
      <c r="F45" s="122"/>
      <c r="G45" s="122"/>
      <c r="H45" s="122"/>
      <c r="I45" s="123"/>
      <c r="J45" s="12"/>
      <c r="K45" s="124" t="s">
        <v>78</v>
      </c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3"/>
      <c r="BI45" s="125" t="s">
        <v>24</v>
      </c>
      <c r="BJ45" s="126"/>
      <c r="BK45" s="126"/>
      <c r="BL45" s="126"/>
      <c r="BM45" s="126"/>
      <c r="BN45" s="126"/>
      <c r="BO45" s="126"/>
      <c r="BP45" s="126"/>
      <c r="BQ45" s="126"/>
      <c r="BR45" s="126"/>
      <c r="BS45" s="127"/>
      <c r="BT45" s="125"/>
      <c r="BU45" s="126"/>
      <c r="BV45" s="126"/>
      <c r="BW45" s="126"/>
      <c r="BX45" s="126"/>
      <c r="BY45" s="126"/>
      <c r="BZ45" s="126"/>
      <c r="CA45" s="126"/>
      <c r="CB45" s="126"/>
      <c r="CC45" s="127"/>
      <c r="CD45" s="125"/>
      <c r="CE45" s="126"/>
      <c r="CF45" s="126"/>
      <c r="CG45" s="126"/>
      <c r="CH45" s="126"/>
      <c r="CI45" s="126"/>
      <c r="CJ45" s="126"/>
      <c r="CK45" s="126"/>
      <c r="CL45" s="126"/>
      <c r="CM45" s="127"/>
      <c r="CN45" s="128"/>
      <c r="CO45" s="129"/>
      <c r="CP45" s="129"/>
      <c r="CQ45" s="129"/>
      <c r="CR45" s="129"/>
      <c r="CS45" s="129"/>
      <c r="CT45" s="129"/>
      <c r="CU45" s="129"/>
      <c r="CV45" s="129"/>
      <c r="CW45" s="129"/>
      <c r="CX45" s="129"/>
      <c r="CY45" s="129"/>
      <c r="CZ45" s="129"/>
      <c r="DA45" s="129"/>
      <c r="DB45" s="129"/>
      <c r="DC45" s="129"/>
      <c r="DD45" s="130"/>
    </row>
    <row r="46" spans="1:108" s="5" customFormat="1" ht="30" customHeight="1" x14ac:dyDescent="0.2">
      <c r="A46" s="121" t="s">
        <v>79</v>
      </c>
      <c r="B46" s="122"/>
      <c r="C46" s="122"/>
      <c r="D46" s="122"/>
      <c r="E46" s="122"/>
      <c r="F46" s="122"/>
      <c r="G46" s="122"/>
      <c r="H46" s="122"/>
      <c r="I46" s="123"/>
      <c r="J46" s="12"/>
      <c r="K46" s="124" t="s">
        <v>80</v>
      </c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3"/>
      <c r="BI46" s="125" t="s">
        <v>24</v>
      </c>
      <c r="BJ46" s="126"/>
      <c r="BK46" s="126"/>
      <c r="BL46" s="126"/>
      <c r="BM46" s="126"/>
      <c r="BN46" s="126"/>
      <c r="BO46" s="126"/>
      <c r="BP46" s="126"/>
      <c r="BQ46" s="126"/>
      <c r="BR46" s="126"/>
      <c r="BS46" s="127"/>
      <c r="BT46" s="125"/>
      <c r="BU46" s="126"/>
      <c r="BV46" s="126"/>
      <c r="BW46" s="126"/>
      <c r="BX46" s="126"/>
      <c r="BY46" s="126"/>
      <c r="BZ46" s="126"/>
      <c r="CA46" s="126"/>
      <c r="CB46" s="126"/>
      <c r="CC46" s="127"/>
      <c r="CD46" s="125"/>
      <c r="CE46" s="126"/>
      <c r="CF46" s="126"/>
      <c r="CG46" s="126"/>
      <c r="CH46" s="126"/>
      <c r="CI46" s="126"/>
      <c r="CJ46" s="126"/>
      <c r="CK46" s="126"/>
      <c r="CL46" s="126"/>
      <c r="CM46" s="127"/>
      <c r="CN46" s="128"/>
      <c r="CO46" s="129"/>
      <c r="CP46" s="129"/>
      <c r="CQ46" s="129"/>
      <c r="CR46" s="129"/>
      <c r="CS46" s="129"/>
      <c r="CT46" s="129"/>
      <c r="CU46" s="129"/>
      <c r="CV46" s="129"/>
      <c r="CW46" s="129"/>
      <c r="CX46" s="129"/>
      <c r="CY46" s="129"/>
      <c r="CZ46" s="129"/>
      <c r="DA46" s="129"/>
      <c r="DB46" s="129"/>
      <c r="DC46" s="129"/>
      <c r="DD46" s="130"/>
    </row>
    <row r="47" spans="1:108" s="5" customFormat="1" ht="45" customHeight="1" x14ac:dyDescent="0.2">
      <c r="A47" s="121" t="s">
        <v>81</v>
      </c>
      <c r="B47" s="122"/>
      <c r="C47" s="122"/>
      <c r="D47" s="122"/>
      <c r="E47" s="122"/>
      <c r="F47" s="122"/>
      <c r="G47" s="122"/>
      <c r="H47" s="122"/>
      <c r="I47" s="123"/>
      <c r="J47" s="12"/>
      <c r="K47" s="124" t="s">
        <v>82</v>
      </c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3"/>
      <c r="BI47" s="125" t="s">
        <v>24</v>
      </c>
      <c r="BJ47" s="126"/>
      <c r="BK47" s="126"/>
      <c r="BL47" s="126"/>
      <c r="BM47" s="126"/>
      <c r="BN47" s="126"/>
      <c r="BO47" s="126"/>
      <c r="BP47" s="126"/>
      <c r="BQ47" s="126"/>
      <c r="BR47" s="126"/>
      <c r="BS47" s="127"/>
      <c r="BT47" s="125"/>
      <c r="BU47" s="126"/>
      <c r="BV47" s="126"/>
      <c r="BW47" s="126"/>
      <c r="BX47" s="126"/>
      <c r="BY47" s="126"/>
      <c r="BZ47" s="126"/>
      <c r="CA47" s="126"/>
      <c r="CB47" s="126"/>
      <c r="CC47" s="127"/>
      <c r="CD47" s="125"/>
      <c r="CE47" s="126"/>
      <c r="CF47" s="126"/>
      <c r="CG47" s="126"/>
      <c r="CH47" s="126"/>
      <c r="CI47" s="126"/>
      <c r="CJ47" s="126"/>
      <c r="CK47" s="126"/>
      <c r="CL47" s="126"/>
      <c r="CM47" s="127"/>
      <c r="CN47" s="128"/>
      <c r="CO47" s="129"/>
      <c r="CP47" s="129"/>
      <c r="CQ47" s="129"/>
      <c r="CR47" s="129"/>
      <c r="CS47" s="129"/>
      <c r="CT47" s="129"/>
      <c r="CU47" s="129"/>
      <c r="CV47" s="129"/>
      <c r="CW47" s="129"/>
      <c r="CX47" s="129"/>
      <c r="CY47" s="129"/>
      <c r="CZ47" s="129"/>
      <c r="DA47" s="129"/>
      <c r="DB47" s="129"/>
      <c r="DC47" s="129"/>
      <c r="DD47" s="130"/>
    </row>
    <row r="48" spans="1:108" s="5" customFormat="1" ht="30" customHeight="1" x14ac:dyDescent="0.2">
      <c r="A48" s="121" t="s">
        <v>86</v>
      </c>
      <c r="B48" s="122"/>
      <c r="C48" s="122"/>
      <c r="D48" s="122"/>
      <c r="E48" s="122"/>
      <c r="F48" s="122"/>
      <c r="G48" s="122"/>
      <c r="H48" s="122"/>
      <c r="I48" s="123"/>
      <c r="J48" s="12"/>
      <c r="K48" s="124" t="s">
        <v>87</v>
      </c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3"/>
      <c r="BI48" s="125" t="s">
        <v>24</v>
      </c>
      <c r="BJ48" s="126"/>
      <c r="BK48" s="126"/>
      <c r="BL48" s="126"/>
      <c r="BM48" s="126"/>
      <c r="BN48" s="126"/>
      <c r="BO48" s="126"/>
      <c r="BP48" s="126"/>
      <c r="BQ48" s="126"/>
      <c r="BR48" s="126"/>
      <c r="BS48" s="127"/>
      <c r="BT48" s="125"/>
      <c r="BU48" s="126"/>
      <c r="BV48" s="126"/>
      <c r="BW48" s="126"/>
      <c r="BX48" s="126"/>
      <c r="BY48" s="126"/>
      <c r="BZ48" s="126"/>
      <c r="CA48" s="126"/>
      <c r="CB48" s="126"/>
      <c r="CC48" s="127"/>
      <c r="CD48" s="125"/>
      <c r="CE48" s="126"/>
      <c r="CF48" s="126"/>
      <c r="CG48" s="126"/>
      <c r="CH48" s="126"/>
      <c r="CI48" s="126"/>
      <c r="CJ48" s="126"/>
      <c r="CK48" s="126"/>
      <c r="CL48" s="126"/>
      <c r="CM48" s="127"/>
      <c r="CN48" s="128"/>
      <c r="CO48" s="129"/>
      <c r="CP48" s="129"/>
      <c r="CQ48" s="129"/>
      <c r="CR48" s="129"/>
      <c r="CS48" s="129"/>
      <c r="CT48" s="129"/>
      <c r="CU48" s="129"/>
      <c r="CV48" s="129"/>
      <c r="CW48" s="129"/>
      <c r="CX48" s="129"/>
      <c r="CY48" s="129"/>
      <c r="CZ48" s="129"/>
      <c r="DA48" s="129"/>
      <c r="DB48" s="129"/>
      <c r="DC48" s="129"/>
      <c r="DD48" s="130"/>
    </row>
    <row r="49" spans="1:108" s="5" customFormat="1" ht="45" customHeight="1" x14ac:dyDescent="0.2">
      <c r="A49" s="121" t="s">
        <v>88</v>
      </c>
      <c r="B49" s="122"/>
      <c r="C49" s="122"/>
      <c r="D49" s="122"/>
      <c r="E49" s="122"/>
      <c r="F49" s="122"/>
      <c r="G49" s="122"/>
      <c r="H49" s="122"/>
      <c r="I49" s="123"/>
      <c r="J49" s="12"/>
      <c r="K49" s="124" t="s">
        <v>89</v>
      </c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3"/>
      <c r="BI49" s="125" t="s">
        <v>24</v>
      </c>
      <c r="BJ49" s="126"/>
      <c r="BK49" s="126"/>
      <c r="BL49" s="126"/>
      <c r="BM49" s="126"/>
      <c r="BN49" s="126"/>
      <c r="BO49" s="126"/>
      <c r="BP49" s="126"/>
      <c r="BQ49" s="126"/>
      <c r="BR49" s="126"/>
      <c r="BS49" s="127"/>
      <c r="BT49" s="125"/>
      <c r="BU49" s="126"/>
      <c r="BV49" s="126"/>
      <c r="BW49" s="126"/>
      <c r="BX49" s="126"/>
      <c r="BY49" s="126"/>
      <c r="BZ49" s="126"/>
      <c r="CA49" s="126"/>
      <c r="CB49" s="126"/>
      <c r="CC49" s="127"/>
      <c r="CD49" s="125"/>
      <c r="CE49" s="126"/>
      <c r="CF49" s="126"/>
      <c r="CG49" s="126"/>
      <c r="CH49" s="126"/>
      <c r="CI49" s="126"/>
      <c r="CJ49" s="126"/>
      <c r="CK49" s="126"/>
      <c r="CL49" s="126"/>
      <c r="CM49" s="127"/>
      <c r="CN49" s="128"/>
      <c r="CO49" s="129"/>
      <c r="CP49" s="129"/>
      <c r="CQ49" s="129"/>
      <c r="CR49" s="129"/>
      <c r="CS49" s="129"/>
      <c r="CT49" s="129"/>
      <c r="CU49" s="129"/>
      <c r="CV49" s="129"/>
      <c r="CW49" s="129"/>
      <c r="CX49" s="129"/>
      <c r="CY49" s="129"/>
      <c r="CZ49" s="129"/>
      <c r="DA49" s="129"/>
      <c r="DB49" s="129"/>
      <c r="DC49" s="129"/>
      <c r="DD49" s="130"/>
    </row>
    <row r="50" spans="1:108" s="5" customFormat="1" ht="30" customHeight="1" x14ac:dyDescent="0.2">
      <c r="A50" s="121" t="s">
        <v>25</v>
      </c>
      <c r="B50" s="122"/>
      <c r="C50" s="122"/>
      <c r="D50" s="122"/>
      <c r="E50" s="122"/>
      <c r="F50" s="122"/>
      <c r="G50" s="122"/>
      <c r="H50" s="122"/>
      <c r="I50" s="123"/>
      <c r="J50" s="12"/>
      <c r="K50" s="124" t="s">
        <v>90</v>
      </c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3"/>
      <c r="BI50" s="125" t="s">
        <v>91</v>
      </c>
      <c r="BJ50" s="126"/>
      <c r="BK50" s="126"/>
      <c r="BL50" s="126"/>
      <c r="BM50" s="126"/>
      <c r="BN50" s="126"/>
      <c r="BO50" s="126"/>
      <c r="BP50" s="126"/>
      <c r="BQ50" s="126"/>
      <c r="BR50" s="126"/>
      <c r="BS50" s="127"/>
      <c r="BT50" s="125"/>
      <c r="BU50" s="126"/>
      <c r="BV50" s="126"/>
      <c r="BW50" s="126"/>
      <c r="BX50" s="126"/>
      <c r="BY50" s="126"/>
      <c r="BZ50" s="126"/>
      <c r="CA50" s="126"/>
      <c r="CB50" s="126"/>
      <c r="CC50" s="127"/>
      <c r="CD50" s="125"/>
      <c r="CE50" s="126"/>
      <c r="CF50" s="126"/>
      <c r="CG50" s="126"/>
      <c r="CH50" s="126"/>
      <c r="CI50" s="126"/>
      <c r="CJ50" s="126"/>
      <c r="CK50" s="126"/>
      <c r="CL50" s="126"/>
      <c r="CM50" s="127"/>
      <c r="CN50" s="128"/>
      <c r="CO50" s="129"/>
      <c r="CP50" s="129"/>
      <c r="CQ50" s="129"/>
      <c r="CR50" s="129"/>
      <c r="CS50" s="129"/>
      <c r="CT50" s="129"/>
      <c r="CU50" s="129"/>
      <c r="CV50" s="129"/>
      <c r="CW50" s="129"/>
      <c r="CX50" s="129"/>
      <c r="CY50" s="129"/>
      <c r="CZ50" s="129"/>
      <c r="DA50" s="129"/>
      <c r="DB50" s="129"/>
      <c r="DC50" s="129"/>
      <c r="DD50" s="130"/>
    </row>
    <row r="51" spans="1:108" s="5" customFormat="1" ht="60" customHeight="1" x14ac:dyDescent="0.2">
      <c r="A51" s="121" t="s">
        <v>52</v>
      </c>
      <c r="B51" s="122"/>
      <c r="C51" s="122"/>
      <c r="D51" s="122"/>
      <c r="E51" s="122"/>
      <c r="F51" s="122"/>
      <c r="G51" s="122"/>
      <c r="H51" s="122"/>
      <c r="I51" s="123"/>
      <c r="J51" s="12"/>
      <c r="K51" s="124" t="s">
        <v>92</v>
      </c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3"/>
      <c r="BI51" s="125" t="s">
        <v>24</v>
      </c>
      <c r="BJ51" s="126"/>
      <c r="BK51" s="126"/>
      <c r="BL51" s="126"/>
      <c r="BM51" s="126"/>
      <c r="BN51" s="126"/>
      <c r="BO51" s="126"/>
      <c r="BP51" s="126"/>
      <c r="BQ51" s="126"/>
      <c r="BR51" s="126"/>
      <c r="BS51" s="127"/>
      <c r="BT51" s="125"/>
      <c r="BU51" s="126"/>
      <c r="BV51" s="126"/>
      <c r="BW51" s="126"/>
      <c r="BX51" s="126"/>
      <c r="BY51" s="126"/>
      <c r="BZ51" s="126"/>
      <c r="CA51" s="126"/>
      <c r="CB51" s="126"/>
      <c r="CC51" s="127"/>
      <c r="CD51" s="125"/>
      <c r="CE51" s="126"/>
      <c r="CF51" s="126"/>
      <c r="CG51" s="126"/>
      <c r="CH51" s="126"/>
      <c r="CI51" s="126"/>
      <c r="CJ51" s="126"/>
      <c r="CK51" s="126"/>
      <c r="CL51" s="126"/>
      <c r="CM51" s="127"/>
      <c r="CN51" s="128"/>
      <c r="CO51" s="129"/>
      <c r="CP51" s="129"/>
      <c r="CQ51" s="129"/>
      <c r="CR51" s="129"/>
      <c r="CS51" s="129"/>
      <c r="CT51" s="129"/>
      <c r="CU51" s="129"/>
      <c r="CV51" s="129"/>
      <c r="CW51" s="129"/>
      <c r="CX51" s="129"/>
      <c r="CY51" s="129"/>
      <c r="CZ51" s="129"/>
      <c r="DA51" s="129"/>
      <c r="DB51" s="129"/>
      <c r="DC51" s="129"/>
      <c r="DD51" s="130"/>
    </row>
    <row r="52" spans="1:108" s="5" customFormat="1" ht="57" customHeight="1" x14ac:dyDescent="0.2">
      <c r="A52" s="121" t="s">
        <v>93</v>
      </c>
      <c r="B52" s="122"/>
      <c r="C52" s="122"/>
      <c r="D52" s="122"/>
      <c r="E52" s="122"/>
      <c r="F52" s="122"/>
      <c r="G52" s="122"/>
      <c r="H52" s="122"/>
      <c r="I52" s="123"/>
      <c r="J52" s="12"/>
      <c r="K52" s="124" t="s">
        <v>94</v>
      </c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3"/>
      <c r="BI52" s="125" t="s">
        <v>21</v>
      </c>
      <c r="BJ52" s="126"/>
      <c r="BK52" s="126"/>
      <c r="BL52" s="126"/>
      <c r="BM52" s="126"/>
      <c r="BN52" s="126"/>
      <c r="BO52" s="126"/>
      <c r="BP52" s="126"/>
      <c r="BQ52" s="126"/>
      <c r="BR52" s="126"/>
      <c r="BS52" s="127"/>
      <c r="BT52" s="125" t="s">
        <v>21</v>
      </c>
      <c r="BU52" s="126"/>
      <c r="BV52" s="126"/>
      <c r="BW52" s="126"/>
      <c r="BX52" s="126"/>
      <c r="BY52" s="126"/>
      <c r="BZ52" s="126"/>
      <c r="CA52" s="126"/>
      <c r="CB52" s="126"/>
      <c r="CC52" s="127"/>
      <c r="CD52" s="125" t="s">
        <v>21</v>
      </c>
      <c r="CE52" s="126"/>
      <c r="CF52" s="126"/>
      <c r="CG52" s="126"/>
      <c r="CH52" s="126"/>
      <c r="CI52" s="126"/>
      <c r="CJ52" s="126"/>
      <c r="CK52" s="126"/>
      <c r="CL52" s="126"/>
      <c r="CM52" s="127"/>
      <c r="CN52" s="136" t="s">
        <v>21</v>
      </c>
      <c r="CO52" s="137"/>
      <c r="CP52" s="137"/>
      <c r="CQ52" s="137"/>
      <c r="CR52" s="137"/>
      <c r="CS52" s="137"/>
      <c r="CT52" s="137"/>
      <c r="CU52" s="137"/>
      <c r="CV52" s="137"/>
      <c r="CW52" s="137"/>
      <c r="CX52" s="137"/>
      <c r="CY52" s="137"/>
      <c r="CZ52" s="137"/>
      <c r="DA52" s="137"/>
      <c r="DB52" s="137"/>
      <c r="DC52" s="137"/>
      <c r="DD52" s="138"/>
    </row>
    <row r="53" spans="1:108" s="5" customFormat="1" ht="30" customHeight="1" x14ac:dyDescent="0.2">
      <c r="A53" s="121" t="s">
        <v>22</v>
      </c>
      <c r="B53" s="122"/>
      <c r="C53" s="122"/>
      <c r="D53" s="122"/>
      <c r="E53" s="122"/>
      <c r="F53" s="122"/>
      <c r="G53" s="122"/>
      <c r="H53" s="122"/>
      <c r="I53" s="123"/>
      <c r="J53" s="12"/>
      <c r="K53" s="124" t="s">
        <v>95</v>
      </c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3"/>
      <c r="BI53" s="125" t="s">
        <v>96</v>
      </c>
      <c r="BJ53" s="126"/>
      <c r="BK53" s="126"/>
      <c r="BL53" s="126"/>
      <c r="BM53" s="126"/>
      <c r="BN53" s="126"/>
      <c r="BO53" s="126"/>
      <c r="BP53" s="126"/>
      <c r="BQ53" s="126"/>
      <c r="BR53" s="126"/>
      <c r="BS53" s="127"/>
      <c r="BT53" s="125"/>
      <c r="BU53" s="126"/>
      <c r="BV53" s="126"/>
      <c r="BW53" s="126"/>
      <c r="BX53" s="126"/>
      <c r="BY53" s="126"/>
      <c r="BZ53" s="126"/>
      <c r="CA53" s="126"/>
      <c r="CB53" s="126"/>
      <c r="CC53" s="127"/>
      <c r="CD53" s="125"/>
      <c r="CE53" s="126"/>
      <c r="CF53" s="126"/>
      <c r="CG53" s="126"/>
      <c r="CH53" s="126"/>
      <c r="CI53" s="126"/>
      <c r="CJ53" s="126"/>
      <c r="CK53" s="126"/>
      <c r="CL53" s="126"/>
      <c r="CM53" s="127"/>
      <c r="CN53" s="128"/>
      <c r="CO53" s="129"/>
      <c r="CP53" s="129"/>
      <c r="CQ53" s="129"/>
      <c r="CR53" s="129"/>
      <c r="CS53" s="129"/>
      <c r="CT53" s="129"/>
      <c r="CU53" s="129"/>
      <c r="CV53" s="129"/>
      <c r="CW53" s="129"/>
      <c r="CX53" s="129"/>
      <c r="CY53" s="129"/>
      <c r="CZ53" s="129"/>
      <c r="DA53" s="129"/>
      <c r="DB53" s="129"/>
      <c r="DC53" s="129"/>
      <c r="DD53" s="130"/>
    </row>
    <row r="54" spans="1:108" s="5" customFormat="1" ht="15" customHeight="1" x14ac:dyDescent="0.2">
      <c r="A54" s="121" t="s">
        <v>97</v>
      </c>
      <c r="B54" s="122"/>
      <c r="C54" s="122"/>
      <c r="D54" s="122"/>
      <c r="E54" s="122"/>
      <c r="F54" s="122"/>
      <c r="G54" s="122"/>
      <c r="H54" s="122"/>
      <c r="I54" s="123"/>
      <c r="J54" s="12"/>
      <c r="K54" s="124" t="s">
        <v>98</v>
      </c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3"/>
      <c r="BI54" s="125" t="s">
        <v>99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7"/>
      <c r="BT54" s="125"/>
      <c r="BU54" s="126"/>
      <c r="BV54" s="126"/>
      <c r="BW54" s="126"/>
      <c r="BX54" s="126"/>
      <c r="BY54" s="126"/>
      <c r="BZ54" s="126"/>
      <c r="CA54" s="126"/>
      <c r="CB54" s="126"/>
      <c r="CC54" s="127"/>
      <c r="CD54" s="125"/>
      <c r="CE54" s="126"/>
      <c r="CF54" s="126"/>
      <c r="CG54" s="126"/>
      <c r="CH54" s="126"/>
      <c r="CI54" s="126"/>
      <c r="CJ54" s="126"/>
      <c r="CK54" s="126"/>
      <c r="CL54" s="126"/>
      <c r="CM54" s="127"/>
      <c r="CN54" s="128"/>
      <c r="CO54" s="129"/>
      <c r="CP54" s="129"/>
      <c r="CQ54" s="129"/>
      <c r="CR54" s="129"/>
      <c r="CS54" s="129"/>
      <c r="CT54" s="129"/>
      <c r="CU54" s="129"/>
      <c r="CV54" s="129"/>
      <c r="CW54" s="129"/>
      <c r="CX54" s="129"/>
      <c r="CY54" s="129"/>
      <c r="CZ54" s="129"/>
      <c r="DA54" s="129"/>
      <c r="DB54" s="129"/>
      <c r="DC54" s="129"/>
      <c r="DD54" s="130"/>
    </row>
    <row r="55" spans="1:108" s="5" customFormat="1" ht="30" customHeight="1" x14ac:dyDescent="0.2">
      <c r="A55" s="121" t="s">
        <v>185</v>
      </c>
      <c r="B55" s="122"/>
      <c r="C55" s="122"/>
      <c r="D55" s="122"/>
      <c r="E55" s="122"/>
      <c r="F55" s="122"/>
      <c r="G55" s="122"/>
      <c r="H55" s="122"/>
      <c r="I55" s="123"/>
      <c r="J55" s="12"/>
      <c r="K55" s="124" t="s">
        <v>186</v>
      </c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3"/>
      <c r="BI55" s="125" t="s">
        <v>99</v>
      </c>
      <c r="BJ55" s="126"/>
      <c r="BK55" s="126"/>
      <c r="BL55" s="126"/>
      <c r="BM55" s="126"/>
      <c r="BN55" s="126"/>
      <c r="BO55" s="126"/>
      <c r="BP55" s="126"/>
      <c r="BQ55" s="126"/>
      <c r="BR55" s="126"/>
      <c r="BS55" s="127"/>
      <c r="BT55" s="125"/>
      <c r="BU55" s="126"/>
      <c r="BV55" s="126"/>
      <c r="BW55" s="126"/>
      <c r="BX55" s="126"/>
      <c r="BY55" s="126"/>
      <c r="BZ55" s="126"/>
      <c r="CA55" s="126"/>
      <c r="CB55" s="126"/>
      <c r="CC55" s="127"/>
      <c r="CD55" s="125"/>
      <c r="CE55" s="126"/>
      <c r="CF55" s="126"/>
      <c r="CG55" s="126"/>
      <c r="CH55" s="126"/>
      <c r="CI55" s="126"/>
      <c r="CJ55" s="126"/>
      <c r="CK55" s="126"/>
      <c r="CL55" s="126"/>
      <c r="CM55" s="127"/>
      <c r="CN55" s="128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29"/>
      <c r="CZ55" s="129"/>
      <c r="DA55" s="129"/>
      <c r="DB55" s="129"/>
      <c r="DC55" s="129"/>
      <c r="DD55" s="130"/>
    </row>
    <row r="56" spans="1:108" s="5" customFormat="1" ht="30" customHeight="1" x14ac:dyDescent="0.2">
      <c r="A56" s="121" t="s">
        <v>100</v>
      </c>
      <c r="B56" s="122"/>
      <c r="C56" s="122"/>
      <c r="D56" s="122"/>
      <c r="E56" s="122"/>
      <c r="F56" s="122"/>
      <c r="G56" s="122"/>
      <c r="H56" s="122"/>
      <c r="I56" s="123"/>
      <c r="J56" s="12"/>
      <c r="K56" s="124" t="s">
        <v>101</v>
      </c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3"/>
      <c r="BI56" s="125" t="s">
        <v>102</v>
      </c>
      <c r="BJ56" s="126"/>
      <c r="BK56" s="126"/>
      <c r="BL56" s="126"/>
      <c r="BM56" s="126"/>
      <c r="BN56" s="126"/>
      <c r="BO56" s="126"/>
      <c r="BP56" s="126"/>
      <c r="BQ56" s="126"/>
      <c r="BR56" s="126"/>
      <c r="BS56" s="127"/>
      <c r="BT56" s="125"/>
      <c r="BU56" s="126"/>
      <c r="BV56" s="126"/>
      <c r="BW56" s="126"/>
      <c r="BX56" s="126"/>
      <c r="BY56" s="126"/>
      <c r="BZ56" s="126"/>
      <c r="CA56" s="126"/>
      <c r="CB56" s="126"/>
      <c r="CC56" s="127"/>
      <c r="CD56" s="125"/>
      <c r="CE56" s="126"/>
      <c r="CF56" s="126"/>
      <c r="CG56" s="126"/>
      <c r="CH56" s="126"/>
      <c r="CI56" s="126"/>
      <c r="CJ56" s="126"/>
      <c r="CK56" s="126"/>
      <c r="CL56" s="126"/>
      <c r="CM56" s="127"/>
      <c r="CN56" s="128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29"/>
      <c r="CZ56" s="129"/>
      <c r="DA56" s="129"/>
      <c r="DB56" s="129"/>
      <c r="DC56" s="129"/>
      <c r="DD56" s="130"/>
    </row>
    <row r="57" spans="1:108" s="5" customFormat="1" ht="30" customHeight="1" x14ac:dyDescent="0.2">
      <c r="A57" s="121" t="s">
        <v>187</v>
      </c>
      <c r="B57" s="122"/>
      <c r="C57" s="122"/>
      <c r="D57" s="122"/>
      <c r="E57" s="122"/>
      <c r="F57" s="122"/>
      <c r="G57" s="122"/>
      <c r="H57" s="122"/>
      <c r="I57" s="123"/>
      <c r="J57" s="12"/>
      <c r="K57" s="124" t="s">
        <v>188</v>
      </c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3"/>
      <c r="BI57" s="125" t="s">
        <v>102</v>
      </c>
      <c r="BJ57" s="126"/>
      <c r="BK57" s="126"/>
      <c r="BL57" s="126"/>
      <c r="BM57" s="126"/>
      <c r="BN57" s="126"/>
      <c r="BO57" s="126"/>
      <c r="BP57" s="126"/>
      <c r="BQ57" s="126"/>
      <c r="BR57" s="126"/>
      <c r="BS57" s="127"/>
      <c r="BT57" s="125"/>
      <c r="BU57" s="126"/>
      <c r="BV57" s="126"/>
      <c r="BW57" s="126"/>
      <c r="BX57" s="126"/>
      <c r="BY57" s="126"/>
      <c r="BZ57" s="126"/>
      <c r="CA57" s="126"/>
      <c r="CB57" s="126"/>
      <c r="CC57" s="127"/>
      <c r="CD57" s="125"/>
      <c r="CE57" s="126"/>
      <c r="CF57" s="126"/>
      <c r="CG57" s="126"/>
      <c r="CH57" s="126"/>
      <c r="CI57" s="126"/>
      <c r="CJ57" s="126"/>
      <c r="CK57" s="126"/>
      <c r="CL57" s="126"/>
      <c r="CM57" s="127"/>
      <c r="CN57" s="128"/>
      <c r="CO57" s="129"/>
      <c r="CP57" s="129"/>
      <c r="CQ57" s="129"/>
      <c r="CR57" s="129"/>
      <c r="CS57" s="129"/>
      <c r="CT57" s="129"/>
      <c r="CU57" s="129"/>
      <c r="CV57" s="129"/>
      <c r="CW57" s="129"/>
      <c r="CX57" s="129"/>
      <c r="CY57" s="129"/>
      <c r="CZ57" s="129"/>
      <c r="DA57" s="129"/>
      <c r="DB57" s="129"/>
      <c r="DC57" s="129"/>
      <c r="DD57" s="130"/>
    </row>
    <row r="58" spans="1:108" s="5" customFormat="1" ht="30" customHeight="1" x14ac:dyDescent="0.2">
      <c r="A58" s="121" t="s">
        <v>103</v>
      </c>
      <c r="B58" s="122"/>
      <c r="C58" s="122"/>
      <c r="D58" s="122"/>
      <c r="E58" s="122"/>
      <c r="F58" s="122"/>
      <c r="G58" s="122"/>
      <c r="H58" s="122"/>
      <c r="I58" s="123"/>
      <c r="J58" s="12"/>
      <c r="K58" s="124" t="s">
        <v>104</v>
      </c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3"/>
      <c r="BI58" s="125" t="s">
        <v>102</v>
      </c>
      <c r="BJ58" s="126"/>
      <c r="BK58" s="126"/>
      <c r="BL58" s="126"/>
      <c r="BM58" s="126"/>
      <c r="BN58" s="126"/>
      <c r="BO58" s="126"/>
      <c r="BP58" s="126"/>
      <c r="BQ58" s="126"/>
      <c r="BR58" s="126"/>
      <c r="BS58" s="127"/>
      <c r="BT58" s="125"/>
      <c r="BU58" s="126"/>
      <c r="BV58" s="126"/>
      <c r="BW58" s="126"/>
      <c r="BX58" s="126"/>
      <c r="BY58" s="126"/>
      <c r="BZ58" s="126"/>
      <c r="CA58" s="126"/>
      <c r="CB58" s="126"/>
      <c r="CC58" s="127"/>
      <c r="CD58" s="125"/>
      <c r="CE58" s="126"/>
      <c r="CF58" s="126"/>
      <c r="CG58" s="126"/>
      <c r="CH58" s="126"/>
      <c r="CI58" s="126"/>
      <c r="CJ58" s="126"/>
      <c r="CK58" s="126"/>
      <c r="CL58" s="126"/>
      <c r="CM58" s="127"/>
      <c r="CN58" s="128"/>
      <c r="CO58" s="129"/>
      <c r="CP58" s="129"/>
      <c r="CQ58" s="129"/>
      <c r="CR58" s="129"/>
      <c r="CS58" s="129"/>
      <c r="CT58" s="129"/>
      <c r="CU58" s="129"/>
      <c r="CV58" s="129"/>
      <c r="CW58" s="129"/>
      <c r="CX58" s="129"/>
      <c r="CY58" s="129"/>
      <c r="CZ58" s="129"/>
      <c r="DA58" s="129"/>
      <c r="DB58" s="129"/>
      <c r="DC58" s="129"/>
      <c r="DD58" s="130"/>
    </row>
    <row r="59" spans="1:108" s="5" customFormat="1" ht="30" customHeight="1" x14ac:dyDescent="0.2">
      <c r="A59" s="121" t="s">
        <v>189</v>
      </c>
      <c r="B59" s="122"/>
      <c r="C59" s="122"/>
      <c r="D59" s="122"/>
      <c r="E59" s="122"/>
      <c r="F59" s="122"/>
      <c r="G59" s="122"/>
      <c r="H59" s="122"/>
      <c r="I59" s="123"/>
      <c r="J59" s="12"/>
      <c r="K59" s="124" t="s">
        <v>190</v>
      </c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3"/>
      <c r="BI59" s="125" t="s">
        <v>102</v>
      </c>
      <c r="BJ59" s="126"/>
      <c r="BK59" s="126"/>
      <c r="BL59" s="126"/>
      <c r="BM59" s="126"/>
      <c r="BN59" s="126"/>
      <c r="BO59" s="126"/>
      <c r="BP59" s="126"/>
      <c r="BQ59" s="126"/>
      <c r="BR59" s="126"/>
      <c r="BS59" s="127"/>
      <c r="BT59" s="125"/>
      <c r="BU59" s="126"/>
      <c r="BV59" s="126"/>
      <c r="BW59" s="126"/>
      <c r="BX59" s="126"/>
      <c r="BY59" s="126"/>
      <c r="BZ59" s="126"/>
      <c r="CA59" s="126"/>
      <c r="CB59" s="126"/>
      <c r="CC59" s="127"/>
      <c r="CD59" s="125"/>
      <c r="CE59" s="126"/>
      <c r="CF59" s="126"/>
      <c r="CG59" s="126"/>
      <c r="CH59" s="126"/>
      <c r="CI59" s="126"/>
      <c r="CJ59" s="126"/>
      <c r="CK59" s="126"/>
      <c r="CL59" s="126"/>
      <c r="CM59" s="127"/>
      <c r="CN59" s="128"/>
      <c r="CO59" s="129"/>
      <c r="CP59" s="129"/>
      <c r="CQ59" s="129"/>
      <c r="CR59" s="129"/>
      <c r="CS59" s="129"/>
      <c r="CT59" s="129"/>
      <c r="CU59" s="129"/>
      <c r="CV59" s="129"/>
      <c r="CW59" s="129"/>
      <c r="CX59" s="129"/>
      <c r="CY59" s="129"/>
      <c r="CZ59" s="129"/>
      <c r="DA59" s="129"/>
      <c r="DB59" s="129"/>
      <c r="DC59" s="129"/>
      <c r="DD59" s="130"/>
    </row>
    <row r="60" spans="1:108" s="5" customFormat="1" ht="15" customHeight="1" x14ac:dyDescent="0.2">
      <c r="A60" s="121" t="s">
        <v>105</v>
      </c>
      <c r="B60" s="122"/>
      <c r="C60" s="122"/>
      <c r="D60" s="122"/>
      <c r="E60" s="122"/>
      <c r="F60" s="122"/>
      <c r="G60" s="122"/>
      <c r="H60" s="122"/>
      <c r="I60" s="123"/>
      <c r="J60" s="12"/>
      <c r="K60" s="124" t="s">
        <v>106</v>
      </c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3"/>
      <c r="BI60" s="125" t="s">
        <v>107</v>
      </c>
      <c r="BJ60" s="126"/>
      <c r="BK60" s="126"/>
      <c r="BL60" s="126"/>
      <c r="BM60" s="126"/>
      <c r="BN60" s="126"/>
      <c r="BO60" s="126"/>
      <c r="BP60" s="126"/>
      <c r="BQ60" s="126"/>
      <c r="BR60" s="126"/>
      <c r="BS60" s="127"/>
      <c r="BT60" s="125"/>
      <c r="BU60" s="126"/>
      <c r="BV60" s="126"/>
      <c r="BW60" s="126"/>
      <c r="BX60" s="126"/>
      <c r="BY60" s="126"/>
      <c r="BZ60" s="126"/>
      <c r="CA60" s="126"/>
      <c r="CB60" s="126"/>
      <c r="CC60" s="127"/>
      <c r="CD60" s="125"/>
      <c r="CE60" s="126"/>
      <c r="CF60" s="126"/>
      <c r="CG60" s="126"/>
      <c r="CH60" s="126"/>
      <c r="CI60" s="126"/>
      <c r="CJ60" s="126"/>
      <c r="CK60" s="126"/>
      <c r="CL60" s="126"/>
      <c r="CM60" s="127"/>
      <c r="CN60" s="128"/>
      <c r="CO60" s="129"/>
      <c r="CP60" s="129"/>
      <c r="CQ60" s="129"/>
      <c r="CR60" s="129"/>
      <c r="CS60" s="129"/>
      <c r="CT60" s="129"/>
      <c r="CU60" s="129"/>
      <c r="CV60" s="129"/>
      <c r="CW60" s="129"/>
      <c r="CX60" s="129"/>
      <c r="CY60" s="129"/>
      <c r="CZ60" s="129"/>
      <c r="DA60" s="129"/>
      <c r="DB60" s="129"/>
      <c r="DC60" s="129"/>
      <c r="DD60" s="130"/>
    </row>
    <row r="61" spans="1:108" s="5" customFormat="1" ht="30" customHeight="1" x14ac:dyDescent="0.2">
      <c r="A61" s="121" t="s">
        <v>191</v>
      </c>
      <c r="B61" s="122"/>
      <c r="C61" s="122"/>
      <c r="D61" s="122"/>
      <c r="E61" s="122"/>
      <c r="F61" s="122"/>
      <c r="G61" s="122"/>
      <c r="H61" s="122"/>
      <c r="I61" s="123"/>
      <c r="J61" s="12"/>
      <c r="K61" s="124" t="s">
        <v>192</v>
      </c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3"/>
      <c r="BI61" s="125" t="s">
        <v>107</v>
      </c>
      <c r="BJ61" s="126"/>
      <c r="BK61" s="126"/>
      <c r="BL61" s="126"/>
      <c r="BM61" s="126"/>
      <c r="BN61" s="126"/>
      <c r="BO61" s="126"/>
      <c r="BP61" s="126"/>
      <c r="BQ61" s="126"/>
      <c r="BR61" s="126"/>
      <c r="BS61" s="127"/>
      <c r="BT61" s="125"/>
      <c r="BU61" s="126"/>
      <c r="BV61" s="126"/>
      <c r="BW61" s="126"/>
      <c r="BX61" s="126"/>
      <c r="BY61" s="126"/>
      <c r="BZ61" s="126"/>
      <c r="CA61" s="126"/>
      <c r="CB61" s="126"/>
      <c r="CC61" s="127"/>
      <c r="CD61" s="125"/>
      <c r="CE61" s="126"/>
      <c r="CF61" s="126"/>
      <c r="CG61" s="126"/>
      <c r="CH61" s="126"/>
      <c r="CI61" s="126"/>
      <c r="CJ61" s="126"/>
      <c r="CK61" s="126"/>
      <c r="CL61" s="126"/>
      <c r="CM61" s="127"/>
      <c r="CN61" s="128"/>
      <c r="CO61" s="129"/>
      <c r="CP61" s="129"/>
      <c r="CQ61" s="129"/>
      <c r="CR61" s="129"/>
      <c r="CS61" s="129"/>
      <c r="CT61" s="129"/>
      <c r="CU61" s="129"/>
      <c r="CV61" s="129"/>
      <c r="CW61" s="129"/>
      <c r="CX61" s="129"/>
      <c r="CY61" s="129"/>
      <c r="CZ61" s="129"/>
      <c r="DA61" s="129"/>
      <c r="DB61" s="129"/>
      <c r="DC61" s="129"/>
      <c r="DD61" s="130"/>
    </row>
    <row r="62" spans="1:108" s="5" customFormat="1" ht="15" customHeight="1" x14ac:dyDescent="0.2">
      <c r="A62" s="121" t="s">
        <v>108</v>
      </c>
      <c r="B62" s="122"/>
      <c r="C62" s="122"/>
      <c r="D62" s="122"/>
      <c r="E62" s="122"/>
      <c r="F62" s="122"/>
      <c r="G62" s="122"/>
      <c r="H62" s="122"/>
      <c r="I62" s="123"/>
      <c r="J62" s="12"/>
      <c r="K62" s="124" t="s">
        <v>109</v>
      </c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3"/>
      <c r="BI62" s="125" t="s">
        <v>110</v>
      </c>
      <c r="BJ62" s="126"/>
      <c r="BK62" s="126"/>
      <c r="BL62" s="126"/>
      <c r="BM62" s="126"/>
      <c r="BN62" s="126"/>
      <c r="BO62" s="126"/>
      <c r="BP62" s="126"/>
      <c r="BQ62" s="126"/>
      <c r="BR62" s="126"/>
      <c r="BS62" s="127"/>
      <c r="BT62" s="125"/>
      <c r="BU62" s="126"/>
      <c r="BV62" s="126"/>
      <c r="BW62" s="126"/>
      <c r="BX62" s="126"/>
      <c r="BY62" s="126"/>
      <c r="BZ62" s="126"/>
      <c r="CA62" s="126"/>
      <c r="CB62" s="126"/>
      <c r="CC62" s="127"/>
      <c r="CD62" s="125"/>
      <c r="CE62" s="126"/>
      <c r="CF62" s="126"/>
      <c r="CG62" s="126"/>
      <c r="CH62" s="126"/>
      <c r="CI62" s="126"/>
      <c r="CJ62" s="126"/>
      <c r="CK62" s="126"/>
      <c r="CL62" s="126"/>
      <c r="CM62" s="127"/>
      <c r="CN62" s="128"/>
      <c r="CO62" s="129"/>
      <c r="CP62" s="129"/>
      <c r="CQ62" s="129"/>
      <c r="CR62" s="129"/>
      <c r="CS62" s="129"/>
      <c r="CT62" s="129"/>
      <c r="CU62" s="129"/>
      <c r="CV62" s="129"/>
      <c r="CW62" s="129"/>
      <c r="CX62" s="129"/>
      <c r="CY62" s="129"/>
      <c r="CZ62" s="129"/>
      <c r="DA62" s="129"/>
      <c r="DB62" s="129"/>
      <c r="DC62" s="129"/>
      <c r="DD62" s="130"/>
    </row>
    <row r="63" spans="1:108" s="5" customFormat="1" ht="30" customHeight="1" x14ac:dyDescent="0.2">
      <c r="A63" s="121" t="s">
        <v>111</v>
      </c>
      <c r="B63" s="122"/>
      <c r="C63" s="122"/>
      <c r="D63" s="122"/>
      <c r="E63" s="122"/>
      <c r="F63" s="122"/>
      <c r="G63" s="122"/>
      <c r="H63" s="122"/>
      <c r="I63" s="123"/>
      <c r="J63" s="12"/>
      <c r="K63" s="124" t="s">
        <v>112</v>
      </c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3"/>
      <c r="BI63" s="125" t="s">
        <v>24</v>
      </c>
      <c r="BJ63" s="126"/>
      <c r="BK63" s="126"/>
      <c r="BL63" s="126"/>
      <c r="BM63" s="126"/>
      <c r="BN63" s="126"/>
      <c r="BO63" s="126"/>
      <c r="BP63" s="126"/>
      <c r="BQ63" s="126"/>
      <c r="BR63" s="126"/>
      <c r="BS63" s="127"/>
      <c r="BT63" s="125"/>
      <c r="BU63" s="126"/>
      <c r="BV63" s="126"/>
      <c r="BW63" s="126"/>
      <c r="BX63" s="126"/>
      <c r="BY63" s="126"/>
      <c r="BZ63" s="126"/>
      <c r="CA63" s="126"/>
      <c r="CB63" s="126"/>
      <c r="CC63" s="127"/>
      <c r="CD63" s="125"/>
      <c r="CE63" s="126"/>
      <c r="CF63" s="126"/>
      <c r="CG63" s="126"/>
      <c r="CH63" s="126"/>
      <c r="CI63" s="126"/>
      <c r="CJ63" s="126"/>
      <c r="CK63" s="126"/>
      <c r="CL63" s="126"/>
      <c r="CM63" s="127"/>
      <c r="CN63" s="128"/>
      <c r="CO63" s="129"/>
      <c r="CP63" s="129"/>
      <c r="CQ63" s="129"/>
      <c r="CR63" s="129"/>
      <c r="CS63" s="129"/>
      <c r="CT63" s="129"/>
      <c r="CU63" s="129"/>
      <c r="CV63" s="129"/>
      <c r="CW63" s="129"/>
      <c r="CX63" s="129"/>
      <c r="CY63" s="129"/>
      <c r="CZ63" s="129"/>
      <c r="DA63" s="129"/>
      <c r="DB63" s="129"/>
      <c r="DC63" s="129"/>
      <c r="DD63" s="130"/>
    </row>
    <row r="64" spans="1:108" s="5" customFormat="1" ht="30" customHeight="1" x14ac:dyDescent="0.2">
      <c r="A64" s="121" t="s">
        <v>113</v>
      </c>
      <c r="B64" s="122"/>
      <c r="C64" s="122"/>
      <c r="D64" s="122"/>
      <c r="E64" s="122"/>
      <c r="F64" s="122"/>
      <c r="G64" s="122"/>
      <c r="H64" s="122"/>
      <c r="I64" s="123"/>
      <c r="J64" s="12"/>
      <c r="K64" s="124" t="s">
        <v>114</v>
      </c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3"/>
      <c r="BI64" s="125" t="s">
        <v>24</v>
      </c>
      <c r="BJ64" s="126"/>
      <c r="BK64" s="126"/>
      <c r="BL64" s="126"/>
      <c r="BM64" s="126"/>
      <c r="BN64" s="126"/>
      <c r="BO64" s="126"/>
      <c r="BP64" s="126"/>
      <c r="BQ64" s="126"/>
      <c r="BR64" s="126"/>
      <c r="BS64" s="127"/>
      <c r="BT64" s="125"/>
      <c r="BU64" s="126"/>
      <c r="BV64" s="126"/>
      <c r="BW64" s="126"/>
      <c r="BX64" s="126"/>
      <c r="BY64" s="126"/>
      <c r="BZ64" s="126"/>
      <c r="CA64" s="126"/>
      <c r="CB64" s="126"/>
      <c r="CC64" s="127"/>
      <c r="CD64" s="125"/>
      <c r="CE64" s="126"/>
      <c r="CF64" s="126"/>
      <c r="CG64" s="126"/>
      <c r="CH64" s="126"/>
      <c r="CI64" s="126"/>
      <c r="CJ64" s="126"/>
      <c r="CK64" s="126"/>
      <c r="CL64" s="126"/>
      <c r="CM64" s="127"/>
      <c r="CN64" s="128"/>
      <c r="CO64" s="129"/>
      <c r="CP64" s="129"/>
      <c r="CQ64" s="129"/>
      <c r="CR64" s="129"/>
      <c r="CS64" s="129"/>
      <c r="CT64" s="129"/>
      <c r="CU64" s="129"/>
      <c r="CV64" s="129"/>
      <c r="CW64" s="129"/>
      <c r="CX64" s="129"/>
      <c r="CY64" s="129"/>
      <c r="CZ64" s="129"/>
      <c r="DA64" s="129"/>
      <c r="DB64" s="129"/>
      <c r="DC64" s="129"/>
      <c r="DD64" s="130"/>
    </row>
    <row r="65" spans="1:108" s="5" customFormat="1" ht="45" customHeight="1" x14ac:dyDescent="0.2">
      <c r="A65" s="121" t="s">
        <v>115</v>
      </c>
      <c r="B65" s="122"/>
      <c r="C65" s="122"/>
      <c r="D65" s="122"/>
      <c r="E65" s="122"/>
      <c r="F65" s="122"/>
      <c r="G65" s="122"/>
      <c r="H65" s="122"/>
      <c r="I65" s="123"/>
      <c r="J65" s="12"/>
      <c r="K65" s="124" t="s">
        <v>116</v>
      </c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3"/>
      <c r="BI65" s="125" t="s">
        <v>110</v>
      </c>
      <c r="BJ65" s="126"/>
      <c r="BK65" s="126"/>
      <c r="BL65" s="126"/>
      <c r="BM65" s="126"/>
      <c r="BN65" s="126"/>
      <c r="BO65" s="126"/>
      <c r="BP65" s="126"/>
      <c r="BQ65" s="126"/>
      <c r="BR65" s="126"/>
      <c r="BS65" s="127"/>
      <c r="BT65" s="125"/>
      <c r="BU65" s="126"/>
      <c r="BV65" s="126"/>
      <c r="BW65" s="126"/>
      <c r="BX65" s="126"/>
      <c r="BY65" s="126"/>
      <c r="BZ65" s="126"/>
      <c r="CA65" s="126"/>
      <c r="CB65" s="126"/>
      <c r="CC65" s="127"/>
      <c r="CD65" s="125" t="s">
        <v>21</v>
      </c>
      <c r="CE65" s="126"/>
      <c r="CF65" s="126"/>
      <c r="CG65" s="126"/>
      <c r="CH65" s="126"/>
      <c r="CI65" s="126"/>
      <c r="CJ65" s="126"/>
      <c r="CK65" s="126"/>
      <c r="CL65" s="126"/>
      <c r="CM65" s="127"/>
      <c r="CN65" s="136" t="s">
        <v>21</v>
      </c>
      <c r="CO65" s="137"/>
      <c r="CP65" s="137"/>
      <c r="CQ65" s="137"/>
      <c r="CR65" s="137"/>
      <c r="CS65" s="137"/>
      <c r="CT65" s="137"/>
      <c r="CU65" s="137"/>
      <c r="CV65" s="137"/>
      <c r="CW65" s="137"/>
      <c r="CX65" s="137"/>
      <c r="CY65" s="137"/>
      <c r="CZ65" s="137"/>
      <c r="DA65" s="137"/>
      <c r="DB65" s="137"/>
      <c r="DC65" s="137"/>
      <c r="DD65" s="138"/>
    </row>
    <row r="66" spans="1:108" ht="15" customHeight="1" x14ac:dyDescent="0.25"/>
    <row r="67" spans="1:108" s="1" customFormat="1" ht="12.75" x14ac:dyDescent="0.2">
      <c r="G67" s="1" t="s">
        <v>117</v>
      </c>
    </row>
    <row r="68" spans="1:108" s="1" customFormat="1" ht="68.25" customHeight="1" x14ac:dyDescent="0.2">
      <c r="A68" s="139" t="s">
        <v>118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  <c r="CQ68" s="140"/>
      <c r="CR68" s="140"/>
      <c r="CS68" s="140"/>
      <c r="CT68" s="140"/>
      <c r="CU68" s="140"/>
      <c r="CV68" s="140"/>
      <c r="CW68" s="140"/>
      <c r="CX68" s="140"/>
      <c r="CY68" s="140"/>
      <c r="CZ68" s="140"/>
      <c r="DA68" s="140"/>
      <c r="DB68" s="140"/>
      <c r="DC68" s="140"/>
      <c r="DD68" s="140"/>
    </row>
    <row r="69" spans="1:108" s="1" customFormat="1" ht="25.5" customHeight="1" x14ac:dyDescent="0.2">
      <c r="A69" s="139" t="s">
        <v>119</v>
      </c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40"/>
      <c r="CH69" s="140"/>
      <c r="CI69" s="140"/>
      <c r="CJ69" s="140"/>
      <c r="CK69" s="140"/>
      <c r="CL69" s="140"/>
      <c r="CM69" s="140"/>
      <c r="CN69" s="140"/>
      <c r="CO69" s="140"/>
      <c r="CP69" s="140"/>
      <c r="CQ69" s="140"/>
      <c r="CR69" s="140"/>
      <c r="CS69" s="140"/>
      <c r="CT69" s="140"/>
      <c r="CU69" s="140"/>
      <c r="CV69" s="140"/>
      <c r="CW69" s="140"/>
      <c r="CX69" s="140"/>
      <c r="CY69" s="140"/>
      <c r="CZ69" s="140"/>
      <c r="DA69" s="140"/>
      <c r="DB69" s="140"/>
      <c r="DC69" s="140"/>
      <c r="DD69" s="140"/>
    </row>
    <row r="70" spans="1:108" s="1" customFormat="1" ht="25.5" customHeight="1" x14ac:dyDescent="0.2">
      <c r="A70" s="139" t="s">
        <v>120</v>
      </c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  <c r="CH70" s="140"/>
      <c r="CI70" s="140"/>
      <c r="CJ70" s="140"/>
      <c r="CK70" s="140"/>
      <c r="CL70" s="140"/>
      <c r="CM70" s="140"/>
      <c r="CN70" s="140"/>
      <c r="CO70" s="140"/>
      <c r="CP70" s="140"/>
      <c r="CQ70" s="140"/>
      <c r="CR70" s="140"/>
      <c r="CS70" s="140"/>
      <c r="CT70" s="140"/>
      <c r="CU70" s="140"/>
      <c r="CV70" s="140"/>
      <c r="CW70" s="140"/>
      <c r="CX70" s="140"/>
      <c r="CY70" s="140"/>
      <c r="CZ70" s="140"/>
      <c r="DA70" s="140"/>
      <c r="DB70" s="140"/>
      <c r="DC70" s="140"/>
      <c r="DD70" s="140"/>
    </row>
    <row r="71" spans="1:108" s="1" customFormat="1" ht="25.5" customHeight="1" x14ac:dyDescent="0.2">
      <c r="A71" s="139" t="s">
        <v>121</v>
      </c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140"/>
      <c r="CF71" s="140"/>
      <c r="CG71" s="140"/>
      <c r="CH71" s="140"/>
      <c r="CI71" s="140"/>
      <c r="CJ71" s="140"/>
      <c r="CK71" s="140"/>
      <c r="CL71" s="140"/>
      <c r="CM71" s="140"/>
      <c r="CN71" s="140"/>
      <c r="CO71" s="140"/>
      <c r="CP71" s="140"/>
      <c r="CQ71" s="140"/>
      <c r="CR71" s="140"/>
      <c r="CS71" s="140"/>
      <c r="CT71" s="140"/>
      <c r="CU71" s="140"/>
      <c r="CV71" s="140"/>
      <c r="CW71" s="140"/>
      <c r="CX71" s="140"/>
      <c r="CY71" s="140"/>
      <c r="CZ71" s="140"/>
      <c r="DA71" s="140"/>
      <c r="DB71" s="140"/>
      <c r="DC71" s="140"/>
      <c r="DD71" s="140"/>
    </row>
    <row r="72" spans="1:108" s="1" customFormat="1" ht="25.5" customHeight="1" x14ac:dyDescent="0.2">
      <c r="A72" s="139" t="s">
        <v>122</v>
      </c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  <c r="CX72" s="140"/>
      <c r="CY72" s="140"/>
      <c r="CZ72" s="140"/>
      <c r="DA72" s="140"/>
      <c r="DB72" s="140"/>
      <c r="DC72" s="140"/>
      <c r="DD72" s="140"/>
    </row>
    <row r="73" spans="1:108" ht="3" customHeight="1" x14ac:dyDescent="0.25"/>
  </sheetData>
  <mergeCells count="316">
    <mergeCell ref="A68:DD68"/>
    <mergeCell ref="A69:DD69"/>
    <mergeCell ref="A70:DD70"/>
    <mergeCell ref="A71:DD71"/>
    <mergeCell ref="A72:DD72"/>
    <mergeCell ref="A65:I65"/>
    <mergeCell ref="K65:BG65"/>
    <mergeCell ref="BI65:BS65"/>
    <mergeCell ref="BT65:CC65"/>
    <mergeCell ref="CD65:CM65"/>
    <mergeCell ref="CN65:DD65"/>
    <mergeCell ref="A64:I64"/>
    <mergeCell ref="K64:BG64"/>
    <mergeCell ref="BI64:BS64"/>
    <mergeCell ref="BT64:CC64"/>
    <mergeCell ref="CD64:CM64"/>
    <mergeCell ref="CN64:DD64"/>
    <mergeCell ref="A63:I63"/>
    <mergeCell ref="K63:BG63"/>
    <mergeCell ref="BI63:BS63"/>
    <mergeCell ref="BT63:CC63"/>
    <mergeCell ref="CD63:CM63"/>
    <mergeCell ref="CN63:DD63"/>
    <mergeCell ref="A62:I62"/>
    <mergeCell ref="K62:BG62"/>
    <mergeCell ref="BI62:BS62"/>
    <mergeCell ref="BT62:CC62"/>
    <mergeCell ref="CD62:CM62"/>
    <mergeCell ref="CN62:DD62"/>
    <mergeCell ref="A61:I61"/>
    <mergeCell ref="K61:BG61"/>
    <mergeCell ref="BI61:BS61"/>
    <mergeCell ref="BT61:CC61"/>
    <mergeCell ref="CD61:CM61"/>
    <mergeCell ref="CN61:DD61"/>
    <mergeCell ref="A60:I60"/>
    <mergeCell ref="K60:BG60"/>
    <mergeCell ref="BI60:BS60"/>
    <mergeCell ref="BT60:CC60"/>
    <mergeCell ref="CD60:CM60"/>
    <mergeCell ref="CN60:DD60"/>
    <mergeCell ref="A59:I59"/>
    <mergeCell ref="K59:BG59"/>
    <mergeCell ref="BI59:BS59"/>
    <mergeCell ref="BT59:CC59"/>
    <mergeCell ref="CD59:CM59"/>
    <mergeCell ref="CN59:DD59"/>
    <mergeCell ref="A58:I58"/>
    <mergeCell ref="K58:BG58"/>
    <mergeCell ref="BI58:BS58"/>
    <mergeCell ref="BT58:CC58"/>
    <mergeCell ref="CD58:CM58"/>
    <mergeCell ref="CN58:DD58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A37:I37"/>
    <mergeCell ref="K37:BG37"/>
    <mergeCell ref="BI37:BS37"/>
    <mergeCell ref="BT37:CC37"/>
    <mergeCell ref="CD37:CM37"/>
    <mergeCell ref="CN37:DD37"/>
    <mergeCell ref="A36:I36"/>
    <mergeCell ref="K36:BG36"/>
    <mergeCell ref="BI36:BS36"/>
    <mergeCell ref="BT36:CC36"/>
    <mergeCell ref="CD36:CM36"/>
    <mergeCell ref="CN36:DD36"/>
    <mergeCell ref="A35:I35"/>
    <mergeCell ref="K35:BG35"/>
    <mergeCell ref="BI35:BS35"/>
    <mergeCell ref="BT35:CC35"/>
    <mergeCell ref="CD35:CM35"/>
    <mergeCell ref="CN35:DD35"/>
    <mergeCell ref="A34:I34"/>
    <mergeCell ref="K34:BG34"/>
    <mergeCell ref="BI34:BS34"/>
    <mergeCell ref="BT34:CC34"/>
    <mergeCell ref="CD34:CM34"/>
    <mergeCell ref="CN34:DD34"/>
    <mergeCell ref="A33:I33"/>
    <mergeCell ref="K33:BG33"/>
    <mergeCell ref="BI33:BS33"/>
    <mergeCell ref="BT33:CC33"/>
    <mergeCell ref="CD33:CM33"/>
    <mergeCell ref="CN33:DD33"/>
    <mergeCell ref="A32:I32"/>
    <mergeCell ref="K32:BG32"/>
    <mergeCell ref="BI32:BS32"/>
    <mergeCell ref="BT32:CC32"/>
    <mergeCell ref="CD32:CM32"/>
    <mergeCell ref="CN32:DD32"/>
    <mergeCell ref="A31:I31"/>
    <mergeCell ref="K31:BG31"/>
    <mergeCell ref="BI31:BS31"/>
    <mergeCell ref="BT31:CC31"/>
    <mergeCell ref="CD31:CM31"/>
    <mergeCell ref="CN31:DD31"/>
    <mergeCell ref="A30:I30"/>
    <mergeCell ref="K30:BG30"/>
    <mergeCell ref="BI30:BS30"/>
    <mergeCell ref="BT30:CC30"/>
    <mergeCell ref="CD30:CM30"/>
    <mergeCell ref="CN30:DD30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CN28:DD28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6:DD26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4:DD24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2:CC22"/>
    <mergeCell ref="CD22:CM22"/>
    <mergeCell ref="CN22:DD22"/>
    <mergeCell ref="A21:I21"/>
    <mergeCell ref="K21:BG21"/>
    <mergeCell ref="BI21:BS21"/>
    <mergeCell ref="BT21:CC21"/>
    <mergeCell ref="CD21:CM21"/>
    <mergeCell ref="CN21:DD21"/>
    <mergeCell ref="A20:I20"/>
    <mergeCell ref="K20:BG20"/>
    <mergeCell ref="BI20:BS20"/>
    <mergeCell ref="BT20:CC20"/>
    <mergeCell ref="CD20:CM20"/>
    <mergeCell ref="CN20:DD20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выручка</vt:lpstr>
      <vt:lpstr>по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2018-04-10T15:34:10Z</dcterms:modified>
</cp:coreProperties>
</file>